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8431"/>
  <workbookPr defaultThemeVersion="124226"/>
  <mc:AlternateContent xmlns:mc="http://schemas.openxmlformats.org/markup-compatibility/2006">
    <mc:Choice Requires="x15">
      <x15ac:absPath xmlns:x15ac="http://schemas.microsoft.com/office/spreadsheetml/2010/11/ac" url="https://d.docs.live.net/1d9e49f72b3fd5cc/Documents/KIVR/EL37/Szerk/"/>
    </mc:Choice>
  </mc:AlternateContent>
  <xr:revisionPtr revIDLastSave="20" documentId="CBE4D61F6A818FA82A77FDDA659EB91C92921AA6" xr6:coauthVersionLast="23" xr6:coauthVersionMax="23" xr10:uidLastSave="{2AC44021-DB94-49BC-85F2-82A5CC84711C}"/>
  <bookViews>
    <workbookView xWindow="0" yWindow="0" windowWidth="23040" windowHeight="9192" activeTab="1" xr2:uid="{00000000-000D-0000-FFFF-FFFF00000000}"/>
  </bookViews>
  <sheets>
    <sheet name="Kérdőívek" sheetId="2" r:id="rId1"/>
    <sheet name="Értékelés" sheetId="5" r:id="rId2"/>
    <sheet name="Eredmények" sheetId="4" r:id="rId3"/>
  </sheets>
  <definedNames>
    <definedName name="_xlnm.Print_Titles" localSheetId="2">Eredmények!$3:$3</definedName>
  </definedNames>
  <calcPr calcId="171027"/>
</workbook>
</file>

<file path=xl/calcChain.xml><?xml version="1.0" encoding="utf-8"?>
<calcChain xmlns="http://schemas.openxmlformats.org/spreadsheetml/2006/main">
  <c r="D4" i="5" l="1"/>
  <c r="C4" i="5"/>
  <c r="D20" i="4" l="1"/>
  <c r="D19" i="4"/>
  <c r="D18" i="4"/>
  <c r="D17" i="4"/>
  <c r="D16" i="4"/>
  <c r="E16" i="4"/>
  <c r="F14" i="4"/>
  <c r="D14" i="4"/>
  <c r="C14" i="4"/>
  <c r="B9" i="5" l="1"/>
  <c r="C2" i="5"/>
  <c r="D2" i="5"/>
  <c r="E2" i="5"/>
  <c r="F2" i="5"/>
  <c r="G2" i="5"/>
  <c r="H2" i="5"/>
  <c r="I2" i="5"/>
  <c r="J2" i="5"/>
  <c r="K2" i="5"/>
  <c r="L2" i="5"/>
  <c r="C3" i="5"/>
  <c r="D3" i="5"/>
  <c r="E3" i="5"/>
  <c r="F3" i="5"/>
  <c r="G3" i="5"/>
  <c r="H3" i="5"/>
  <c r="I3" i="5"/>
  <c r="J3" i="5"/>
  <c r="K3" i="5"/>
  <c r="L3" i="5"/>
  <c r="C1" i="5"/>
  <c r="D1" i="5"/>
  <c r="E1" i="5"/>
  <c r="F1" i="5"/>
  <c r="G1" i="5"/>
  <c r="H1" i="5"/>
  <c r="I1" i="5"/>
  <c r="J1" i="5"/>
  <c r="K1" i="5"/>
  <c r="L1" i="5"/>
  <c r="L163" i="5"/>
  <c r="K163" i="5"/>
  <c r="J163" i="5"/>
  <c r="I163" i="5"/>
  <c r="H163" i="5"/>
  <c r="G163" i="5"/>
  <c r="F163" i="5"/>
  <c r="E163" i="5"/>
  <c r="D163" i="5"/>
  <c r="L162" i="5"/>
  <c r="K162" i="5"/>
  <c r="J162" i="5"/>
  <c r="I162" i="5"/>
  <c r="H162" i="5"/>
  <c r="G162" i="5"/>
  <c r="F162" i="5"/>
  <c r="E162" i="5"/>
  <c r="D162" i="5"/>
  <c r="C163" i="5"/>
  <c r="C162" i="5"/>
  <c r="A2" i="5"/>
  <c r="B2" i="5"/>
  <c r="A3" i="5"/>
  <c r="B3" i="5"/>
  <c r="A4" i="5"/>
  <c r="B4" i="5"/>
  <c r="A5" i="5"/>
  <c r="B5" i="5"/>
  <c r="A6" i="5"/>
  <c r="B6" i="5"/>
  <c r="A7" i="5"/>
  <c r="B7" i="5"/>
  <c r="A8" i="5"/>
  <c r="B8" i="5"/>
  <c r="A9" i="5"/>
  <c r="A10" i="5"/>
  <c r="B10" i="5"/>
  <c r="A11" i="5"/>
  <c r="B11" i="5"/>
  <c r="A12" i="5"/>
  <c r="B12" i="5"/>
  <c r="A13" i="5"/>
  <c r="B13" i="5"/>
  <c r="A14" i="5"/>
  <c r="B14" i="5"/>
  <c r="A15" i="5"/>
  <c r="B15" i="5"/>
  <c r="A16" i="5"/>
  <c r="B16" i="5"/>
  <c r="A17" i="5"/>
  <c r="B17" i="5"/>
  <c r="A18" i="5"/>
  <c r="B18" i="5"/>
  <c r="A19" i="5"/>
  <c r="B19" i="5"/>
  <c r="A20" i="5"/>
  <c r="B20" i="5"/>
  <c r="A21" i="5"/>
  <c r="B21" i="5"/>
  <c r="A22" i="5"/>
  <c r="B22" i="5"/>
  <c r="A23" i="5"/>
  <c r="B23" i="5"/>
  <c r="A24" i="5"/>
  <c r="B24" i="5"/>
  <c r="A25" i="5"/>
  <c r="B25" i="5"/>
  <c r="A26" i="5"/>
  <c r="B26" i="5"/>
  <c r="A27" i="5"/>
  <c r="B27" i="5"/>
  <c r="A28" i="5"/>
  <c r="B28" i="5"/>
  <c r="A29" i="5"/>
  <c r="B29" i="5"/>
  <c r="A30" i="5"/>
  <c r="B30" i="5"/>
  <c r="A31" i="5"/>
  <c r="B31" i="5"/>
  <c r="A32" i="5"/>
  <c r="B32" i="5"/>
  <c r="A33" i="5"/>
  <c r="B33" i="5"/>
  <c r="A34" i="5"/>
  <c r="B34" i="5"/>
  <c r="A35" i="5"/>
  <c r="B35" i="5"/>
  <c r="A36" i="5"/>
  <c r="B36" i="5"/>
  <c r="A37" i="5"/>
  <c r="B37" i="5"/>
  <c r="A38" i="5"/>
  <c r="B38" i="5"/>
  <c r="A39" i="5"/>
  <c r="B39" i="5"/>
  <c r="A40" i="5"/>
  <c r="B40" i="5"/>
  <c r="A41" i="5"/>
  <c r="B41" i="5"/>
  <c r="A42" i="5"/>
  <c r="B42" i="5"/>
  <c r="A43" i="5"/>
  <c r="B43" i="5"/>
  <c r="A44" i="5"/>
  <c r="B44" i="5"/>
  <c r="A45" i="5"/>
  <c r="B45" i="5"/>
  <c r="A46" i="5"/>
  <c r="B46" i="5"/>
  <c r="A47" i="5"/>
  <c r="B47" i="5"/>
  <c r="A48" i="5"/>
  <c r="B48" i="5"/>
  <c r="A49" i="5"/>
  <c r="B49" i="5"/>
  <c r="A50" i="5"/>
  <c r="B50" i="5"/>
  <c r="A51" i="5"/>
  <c r="B51" i="5"/>
  <c r="A52" i="5"/>
  <c r="B52" i="5"/>
  <c r="A53" i="5"/>
  <c r="B53" i="5"/>
  <c r="A54" i="5"/>
  <c r="B54" i="5"/>
  <c r="A55" i="5"/>
  <c r="B55" i="5"/>
  <c r="A56" i="5"/>
  <c r="B56" i="5"/>
  <c r="A57" i="5"/>
  <c r="B57" i="5"/>
  <c r="A58" i="5"/>
  <c r="B58" i="5"/>
  <c r="A59" i="5"/>
  <c r="B59" i="5"/>
  <c r="A60" i="5"/>
  <c r="B60" i="5"/>
  <c r="A61" i="5"/>
  <c r="B61" i="5"/>
  <c r="A62" i="5"/>
  <c r="B62" i="5"/>
  <c r="A63" i="5"/>
  <c r="B63" i="5"/>
  <c r="A64" i="5"/>
  <c r="B64" i="5"/>
  <c r="A65" i="5"/>
  <c r="B65" i="5"/>
  <c r="A66" i="5"/>
  <c r="B66" i="5"/>
  <c r="A67" i="5"/>
  <c r="B67" i="5"/>
  <c r="A68" i="5"/>
  <c r="B68" i="5"/>
  <c r="A69" i="5"/>
  <c r="B69" i="5"/>
  <c r="A70" i="5"/>
  <c r="B70" i="5"/>
  <c r="A71" i="5"/>
  <c r="B71" i="5"/>
  <c r="A72" i="5"/>
  <c r="B72" i="5"/>
  <c r="A73" i="5"/>
  <c r="B73" i="5"/>
  <c r="A74" i="5"/>
  <c r="B74" i="5"/>
  <c r="A75" i="5"/>
  <c r="B75" i="5"/>
  <c r="A76" i="5"/>
  <c r="B76" i="5"/>
  <c r="A77" i="5"/>
  <c r="B77" i="5"/>
  <c r="A78" i="5"/>
  <c r="B78" i="5"/>
  <c r="A79" i="5"/>
  <c r="B79" i="5"/>
  <c r="A80" i="5"/>
  <c r="B80" i="5"/>
  <c r="A81" i="5"/>
  <c r="B81" i="5"/>
  <c r="A82" i="5"/>
  <c r="B82" i="5"/>
  <c r="A83" i="5"/>
  <c r="B83" i="5"/>
  <c r="A84" i="5"/>
  <c r="B84" i="5"/>
  <c r="A85" i="5"/>
  <c r="B85" i="5"/>
  <c r="A86" i="5"/>
  <c r="B86" i="5"/>
  <c r="A87" i="5"/>
  <c r="B87" i="5"/>
  <c r="A88" i="5"/>
  <c r="B88" i="5"/>
  <c r="A89" i="5"/>
  <c r="B89" i="5"/>
  <c r="A90" i="5"/>
  <c r="B90" i="5"/>
  <c r="A91" i="5"/>
  <c r="B91" i="5"/>
  <c r="A92" i="5"/>
  <c r="B92" i="5"/>
  <c r="A93" i="5"/>
  <c r="B93" i="5"/>
  <c r="A94" i="5"/>
  <c r="B94" i="5"/>
  <c r="A95" i="5"/>
  <c r="B95" i="5"/>
  <c r="A96" i="5"/>
  <c r="B96" i="5"/>
  <c r="A97" i="5"/>
  <c r="B97" i="5"/>
  <c r="A98" i="5"/>
  <c r="B98" i="5"/>
  <c r="A99" i="5"/>
  <c r="B99" i="5"/>
  <c r="A100" i="5"/>
  <c r="B100" i="5"/>
  <c r="A101" i="5"/>
  <c r="B101" i="5"/>
  <c r="A102" i="5"/>
  <c r="B102" i="5"/>
  <c r="A103" i="5"/>
  <c r="B103" i="5"/>
  <c r="A104" i="5"/>
  <c r="B104" i="5"/>
  <c r="A105" i="5"/>
  <c r="B105" i="5"/>
  <c r="A106" i="5"/>
  <c r="B106" i="5"/>
  <c r="A107" i="5"/>
  <c r="B107" i="5"/>
  <c r="A108" i="5"/>
  <c r="B108" i="5"/>
  <c r="A109" i="5"/>
  <c r="B109" i="5"/>
  <c r="A110" i="5"/>
  <c r="B110" i="5"/>
  <c r="A111" i="5"/>
  <c r="B111" i="5"/>
  <c r="A112" i="5"/>
  <c r="B112" i="5"/>
  <c r="A113" i="5"/>
  <c r="B113" i="5"/>
  <c r="A114" i="5"/>
  <c r="B114" i="5"/>
  <c r="A115" i="5"/>
  <c r="B115" i="5"/>
  <c r="A116" i="5"/>
  <c r="B116" i="5"/>
  <c r="A117" i="5"/>
  <c r="B117" i="5"/>
  <c r="A118" i="5"/>
  <c r="B118" i="5"/>
  <c r="A119" i="5"/>
  <c r="B119" i="5"/>
  <c r="A120" i="5"/>
  <c r="B120" i="5"/>
  <c r="A121" i="5"/>
  <c r="B121" i="5"/>
  <c r="A122" i="5"/>
  <c r="B122" i="5"/>
  <c r="A123" i="5"/>
  <c r="B123" i="5"/>
  <c r="A124" i="5"/>
  <c r="B124" i="5"/>
  <c r="A125" i="5"/>
  <c r="B125" i="5"/>
  <c r="A126" i="5"/>
  <c r="B126" i="5"/>
  <c r="A127" i="5"/>
  <c r="B127" i="5"/>
  <c r="A128" i="5"/>
  <c r="B128" i="5"/>
  <c r="A129" i="5"/>
  <c r="B129" i="5"/>
  <c r="A130" i="5"/>
  <c r="B130" i="5"/>
  <c r="A131" i="5"/>
  <c r="B131" i="5"/>
  <c r="A132" i="5"/>
  <c r="B132" i="5"/>
  <c r="A133" i="5"/>
  <c r="B133" i="5"/>
  <c r="A134" i="5"/>
  <c r="B134" i="5"/>
  <c r="A135" i="5"/>
  <c r="B135" i="5"/>
  <c r="A136" i="5"/>
  <c r="B136" i="5"/>
  <c r="A137" i="5"/>
  <c r="B137" i="5"/>
  <c r="A138" i="5"/>
  <c r="B138" i="5"/>
  <c r="A139" i="5"/>
  <c r="B139" i="5"/>
  <c r="A140" i="5"/>
  <c r="B140" i="5"/>
  <c r="A141" i="5"/>
  <c r="B141" i="5"/>
  <c r="A142" i="5"/>
  <c r="B142" i="5"/>
  <c r="A143" i="5"/>
  <c r="B143" i="5"/>
  <c r="A144" i="5"/>
  <c r="B144" i="5"/>
  <c r="A145" i="5"/>
  <c r="B145" i="5"/>
  <c r="A146" i="5"/>
  <c r="B146" i="5"/>
  <c r="A147" i="5"/>
  <c r="B147" i="5"/>
  <c r="A148" i="5"/>
  <c r="B148" i="5"/>
  <c r="A149" i="5"/>
  <c r="B149" i="5"/>
  <c r="A150" i="5"/>
  <c r="B150" i="5"/>
  <c r="A151" i="5"/>
  <c r="B151" i="5"/>
  <c r="A152" i="5"/>
  <c r="B152" i="5"/>
  <c r="A153" i="5"/>
  <c r="B153" i="5"/>
  <c r="A154" i="5"/>
  <c r="B154" i="5"/>
  <c r="A155" i="5"/>
  <c r="B155" i="5"/>
  <c r="A156" i="5"/>
  <c r="B156" i="5"/>
  <c r="A157" i="5"/>
  <c r="B157" i="5"/>
  <c r="A158" i="5"/>
  <c r="B158" i="5"/>
  <c r="A159" i="5"/>
  <c r="B159" i="5"/>
  <c r="A160" i="5"/>
  <c r="B160" i="5"/>
  <c r="A161" i="5"/>
  <c r="B161" i="5"/>
  <c r="A162" i="5"/>
  <c r="B162" i="5"/>
  <c r="A163" i="5"/>
  <c r="B163" i="5"/>
  <c r="B1" i="5"/>
  <c r="A1" i="5"/>
  <c r="D14" i="5"/>
  <c r="E14" i="5"/>
  <c r="F14" i="5"/>
  <c r="G14" i="5"/>
  <c r="H14" i="5"/>
  <c r="I14" i="5"/>
  <c r="J14" i="5"/>
  <c r="K14" i="5"/>
  <c r="L14" i="5"/>
  <c r="D15" i="5"/>
  <c r="E15" i="5"/>
  <c r="F15" i="5"/>
  <c r="G15" i="5"/>
  <c r="H15" i="5"/>
  <c r="I15" i="5"/>
  <c r="J15" i="5"/>
  <c r="K15" i="5"/>
  <c r="L15" i="5"/>
  <c r="D16" i="5"/>
  <c r="E16" i="5"/>
  <c r="F16" i="5"/>
  <c r="G16" i="5"/>
  <c r="H16" i="5"/>
  <c r="I16" i="5"/>
  <c r="J16" i="5"/>
  <c r="K16" i="5"/>
  <c r="L16" i="5"/>
  <c r="D17" i="5"/>
  <c r="E17" i="5"/>
  <c r="F17" i="5"/>
  <c r="G17" i="5"/>
  <c r="H17" i="5"/>
  <c r="I17" i="5"/>
  <c r="J17" i="5"/>
  <c r="K17" i="5"/>
  <c r="L17" i="5"/>
  <c r="D18" i="5"/>
  <c r="E18" i="5"/>
  <c r="F18" i="5"/>
  <c r="G18" i="5"/>
  <c r="H18" i="5"/>
  <c r="I18" i="5"/>
  <c r="J18" i="5"/>
  <c r="K18" i="5"/>
  <c r="L18" i="5"/>
  <c r="D19" i="5"/>
  <c r="E19" i="5"/>
  <c r="F19" i="5"/>
  <c r="G19" i="5"/>
  <c r="H19" i="5"/>
  <c r="I19" i="5"/>
  <c r="J19" i="5"/>
  <c r="K19" i="5"/>
  <c r="L19" i="5"/>
  <c r="D20" i="5"/>
  <c r="E20" i="5"/>
  <c r="F20" i="5"/>
  <c r="G20" i="5"/>
  <c r="H20" i="5"/>
  <c r="I20" i="5"/>
  <c r="J20" i="5"/>
  <c r="K20" i="5"/>
  <c r="L20" i="5"/>
  <c r="D21" i="5"/>
  <c r="E21" i="5"/>
  <c r="F21" i="5"/>
  <c r="G21" i="5"/>
  <c r="H21" i="5"/>
  <c r="I21" i="5"/>
  <c r="J21" i="5"/>
  <c r="K21" i="5"/>
  <c r="L21" i="5"/>
  <c r="D22" i="5"/>
  <c r="E22" i="5"/>
  <c r="F22" i="5"/>
  <c r="G22" i="5"/>
  <c r="H22" i="5"/>
  <c r="I22" i="5"/>
  <c r="J22" i="5"/>
  <c r="K22" i="5"/>
  <c r="L22" i="5"/>
  <c r="D23" i="5"/>
  <c r="E23" i="5"/>
  <c r="F23" i="5"/>
  <c r="G23" i="5"/>
  <c r="H23" i="5"/>
  <c r="I23" i="5"/>
  <c r="J23" i="5"/>
  <c r="K23" i="5"/>
  <c r="L23" i="5"/>
  <c r="D24" i="5"/>
  <c r="E24" i="5"/>
  <c r="F24" i="5"/>
  <c r="G24" i="5"/>
  <c r="H24" i="5"/>
  <c r="I24" i="5"/>
  <c r="J24" i="5"/>
  <c r="K24" i="5"/>
  <c r="L24" i="5"/>
  <c r="D25" i="5"/>
  <c r="E25" i="5"/>
  <c r="F25" i="5"/>
  <c r="G25" i="5"/>
  <c r="H25" i="5"/>
  <c r="I25" i="5"/>
  <c r="J25" i="5"/>
  <c r="K25" i="5"/>
  <c r="L25" i="5"/>
  <c r="D26" i="5"/>
  <c r="E26" i="5"/>
  <c r="F26" i="5"/>
  <c r="G26" i="5"/>
  <c r="H26" i="5"/>
  <c r="I26" i="5"/>
  <c r="J26" i="5"/>
  <c r="K26" i="5"/>
  <c r="L26" i="5"/>
  <c r="D27" i="5"/>
  <c r="E27" i="5"/>
  <c r="F27" i="5"/>
  <c r="G27" i="5"/>
  <c r="H27" i="5"/>
  <c r="I27" i="5"/>
  <c r="J27" i="5"/>
  <c r="K27" i="5"/>
  <c r="L27" i="5"/>
  <c r="D28" i="5"/>
  <c r="E28" i="5"/>
  <c r="F28" i="5"/>
  <c r="G28" i="5"/>
  <c r="H28" i="5"/>
  <c r="I28" i="5"/>
  <c r="J28" i="5"/>
  <c r="K28" i="5"/>
  <c r="L28" i="5"/>
  <c r="D29" i="5"/>
  <c r="E29" i="5"/>
  <c r="F29" i="5"/>
  <c r="G29" i="5"/>
  <c r="H29" i="5"/>
  <c r="I29" i="5"/>
  <c r="J29" i="5"/>
  <c r="K29" i="5"/>
  <c r="L29" i="5"/>
  <c r="D30" i="5"/>
  <c r="E30" i="5"/>
  <c r="F30" i="5"/>
  <c r="G30" i="5"/>
  <c r="H30" i="5"/>
  <c r="I30" i="5"/>
  <c r="J30" i="5"/>
  <c r="K30" i="5"/>
  <c r="L30" i="5"/>
  <c r="D31" i="5"/>
  <c r="E31" i="5"/>
  <c r="F31" i="5"/>
  <c r="G31" i="5"/>
  <c r="H31" i="5"/>
  <c r="I31" i="5"/>
  <c r="J31" i="5"/>
  <c r="K31" i="5"/>
  <c r="L31" i="5"/>
  <c r="D32" i="5"/>
  <c r="E32" i="5"/>
  <c r="F32" i="5"/>
  <c r="G32" i="5"/>
  <c r="H32" i="5"/>
  <c r="I32" i="5"/>
  <c r="J32" i="5"/>
  <c r="K32" i="5"/>
  <c r="L32" i="5"/>
  <c r="D33" i="5"/>
  <c r="E33" i="5"/>
  <c r="F33" i="5"/>
  <c r="G33" i="5"/>
  <c r="H33" i="5"/>
  <c r="I33" i="5"/>
  <c r="J33" i="5"/>
  <c r="K33" i="5"/>
  <c r="L33" i="5"/>
  <c r="D34" i="5"/>
  <c r="E34" i="5"/>
  <c r="F34" i="5"/>
  <c r="G34" i="5"/>
  <c r="H34" i="5"/>
  <c r="I34" i="5"/>
  <c r="J34" i="5"/>
  <c r="K34" i="5"/>
  <c r="L34" i="5"/>
  <c r="D35" i="5"/>
  <c r="E35" i="5"/>
  <c r="F35" i="5"/>
  <c r="G35" i="5"/>
  <c r="H35" i="5"/>
  <c r="I35" i="5"/>
  <c r="J35" i="5"/>
  <c r="K35" i="5"/>
  <c r="L35" i="5"/>
  <c r="D36" i="5"/>
  <c r="E36" i="5"/>
  <c r="F36" i="5"/>
  <c r="G36" i="5"/>
  <c r="H36" i="5"/>
  <c r="I36" i="5"/>
  <c r="J36" i="5"/>
  <c r="K36" i="5"/>
  <c r="L36" i="5"/>
  <c r="D37" i="5"/>
  <c r="E37" i="5"/>
  <c r="F37" i="5"/>
  <c r="G37" i="5"/>
  <c r="H37" i="5"/>
  <c r="I37" i="5"/>
  <c r="J37" i="5"/>
  <c r="K37" i="5"/>
  <c r="L37" i="5"/>
  <c r="D38" i="5"/>
  <c r="E38" i="5"/>
  <c r="F38" i="5"/>
  <c r="G38" i="5"/>
  <c r="H38" i="5"/>
  <c r="I38" i="5"/>
  <c r="J38" i="5"/>
  <c r="K38" i="5"/>
  <c r="L38" i="5"/>
  <c r="D39" i="5"/>
  <c r="E39" i="5"/>
  <c r="F39" i="5"/>
  <c r="G39" i="5"/>
  <c r="H39" i="5"/>
  <c r="I39" i="5"/>
  <c r="J39" i="5"/>
  <c r="K39" i="5"/>
  <c r="L39" i="5"/>
  <c r="D40" i="5"/>
  <c r="E40" i="5"/>
  <c r="F40" i="5"/>
  <c r="G40" i="5"/>
  <c r="H40" i="5"/>
  <c r="I40" i="5"/>
  <c r="J40" i="5"/>
  <c r="K40" i="5"/>
  <c r="L40" i="5"/>
  <c r="D41" i="5"/>
  <c r="E41" i="5"/>
  <c r="F41" i="5"/>
  <c r="G41" i="5"/>
  <c r="H41" i="5"/>
  <c r="I41" i="5"/>
  <c r="J41" i="5"/>
  <c r="K41" i="5"/>
  <c r="L41" i="5"/>
  <c r="D42" i="5"/>
  <c r="E42" i="5"/>
  <c r="F42" i="5"/>
  <c r="G42" i="5"/>
  <c r="H42" i="5"/>
  <c r="I42" i="5"/>
  <c r="J42" i="5"/>
  <c r="K42" i="5"/>
  <c r="L42" i="5"/>
  <c r="D43" i="5"/>
  <c r="E43" i="5"/>
  <c r="F43" i="5"/>
  <c r="G43" i="5"/>
  <c r="H43" i="5"/>
  <c r="I43" i="5"/>
  <c r="J43" i="5"/>
  <c r="K43" i="5"/>
  <c r="L43" i="5"/>
  <c r="D44" i="5"/>
  <c r="E44" i="5"/>
  <c r="F44" i="5"/>
  <c r="G44" i="5"/>
  <c r="H44" i="5"/>
  <c r="I44" i="5"/>
  <c r="J44" i="5"/>
  <c r="K44" i="5"/>
  <c r="L44" i="5"/>
  <c r="D45" i="5"/>
  <c r="E45" i="5"/>
  <c r="F45" i="5"/>
  <c r="G45" i="5"/>
  <c r="H45" i="5"/>
  <c r="I45" i="5"/>
  <c r="J45" i="5"/>
  <c r="K45" i="5"/>
  <c r="L45" i="5"/>
  <c r="D46" i="5"/>
  <c r="E46" i="5"/>
  <c r="F46" i="5"/>
  <c r="G46" i="5"/>
  <c r="H46" i="5"/>
  <c r="I46" i="5"/>
  <c r="J46" i="5"/>
  <c r="K46" i="5"/>
  <c r="L46" i="5"/>
  <c r="D47" i="5"/>
  <c r="E47" i="5"/>
  <c r="F47" i="5"/>
  <c r="G47" i="5"/>
  <c r="H47" i="5"/>
  <c r="I47" i="5"/>
  <c r="J47" i="5"/>
  <c r="K47" i="5"/>
  <c r="L47" i="5"/>
  <c r="D48" i="5"/>
  <c r="E48" i="5"/>
  <c r="F48" i="5"/>
  <c r="G48" i="5"/>
  <c r="H48" i="5"/>
  <c r="I48" i="5"/>
  <c r="J48" i="5"/>
  <c r="K48" i="5"/>
  <c r="L48" i="5"/>
  <c r="D49" i="5"/>
  <c r="E49" i="5"/>
  <c r="F49" i="5"/>
  <c r="G49" i="5"/>
  <c r="H49" i="5"/>
  <c r="I49" i="5"/>
  <c r="J49" i="5"/>
  <c r="K49" i="5"/>
  <c r="L49" i="5"/>
  <c r="D50" i="5"/>
  <c r="E50" i="5"/>
  <c r="F50" i="5"/>
  <c r="G50" i="5"/>
  <c r="H50" i="5"/>
  <c r="I50" i="5"/>
  <c r="J50" i="5"/>
  <c r="K50" i="5"/>
  <c r="L50" i="5"/>
  <c r="D51" i="5"/>
  <c r="E51" i="5"/>
  <c r="F51" i="5"/>
  <c r="G51" i="5"/>
  <c r="H51" i="5"/>
  <c r="I51" i="5"/>
  <c r="J51" i="5"/>
  <c r="K51" i="5"/>
  <c r="L51" i="5"/>
  <c r="D52" i="5"/>
  <c r="E52" i="5"/>
  <c r="F52" i="5"/>
  <c r="G52" i="5"/>
  <c r="H52" i="5"/>
  <c r="I52" i="5"/>
  <c r="J52" i="5"/>
  <c r="K52" i="5"/>
  <c r="L52" i="5"/>
  <c r="D53" i="5"/>
  <c r="E53" i="5"/>
  <c r="F53" i="5"/>
  <c r="G53" i="5"/>
  <c r="H53" i="5"/>
  <c r="I53" i="5"/>
  <c r="J53" i="5"/>
  <c r="K53" i="5"/>
  <c r="L53" i="5"/>
  <c r="D54" i="5"/>
  <c r="E54" i="5"/>
  <c r="F54" i="5"/>
  <c r="G54" i="5"/>
  <c r="H54" i="5"/>
  <c r="I54" i="5"/>
  <c r="J54" i="5"/>
  <c r="K54" i="5"/>
  <c r="L54" i="5"/>
  <c r="D55" i="5"/>
  <c r="E55" i="5"/>
  <c r="F55" i="5"/>
  <c r="G55" i="5"/>
  <c r="H55" i="5"/>
  <c r="I55" i="5"/>
  <c r="J55" i="5"/>
  <c r="K55" i="5"/>
  <c r="L55" i="5"/>
  <c r="D56" i="5"/>
  <c r="E56" i="5"/>
  <c r="F56" i="5"/>
  <c r="G56" i="5"/>
  <c r="H56" i="5"/>
  <c r="I56" i="5"/>
  <c r="J56" i="5"/>
  <c r="K56" i="5"/>
  <c r="L56" i="5"/>
  <c r="D57" i="5"/>
  <c r="E57" i="5"/>
  <c r="F57" i="5"/>
  <c r="G57" i="5"/>
  <c r="H57" i="5"/>
  <c r="I57" i="5"/>
  <c r="J57" i="5"/>
  <c r="K57" i="5"/>
  <c r="L57" i="5"/>
  <c r="D58" i="5"/>
  <c r="E58" i="5"/>
  <c r="F58" i="5"/>
  <c r="G58" i="5"/>
  <c r="H58" i="5"/>
  <c r="I58" i="5"/>
  <c r="J58" i="5"/>
  <c r="K58" i="5"/>
  <c r="L58" i="5"/>
  <c r="D59" i="5"/>
  <c r="E59" i="5"/>
  <c r="F59" i="5"/>
  <c r="G59" i="5"/>
  <c r="H59" i="5"/>
  <c r="I59" i="5"/>
  <c r="J59" i="5"/>
  <c r="K59" i="5"/>
  <c r="L59" i="5"/>
  <c r="D60" i="5"/>
  <c r="E60" i="5"/>
  <c r="F60" i="5"/>
  <c r="G60" i="5"/>
  <c r="H60" i="5"/>
  <c r="I60" i="5"/>
  <c r="J60" i="5"/>
  <c r="K60" i="5"/>
  <c r="L60" i="5"/>
  <c r="D61" i="5"/>
  <c r="E61" i="5"/>
  <c r="F61" i="5"/>
  <c r="G61" i="5"/>
  <c r="H61" i="5"/>
  <c r="I61" i="5"/>
  <c r="J61" i="5"/>
  <c r="K61" i="5"/>
  <c r="L61" i="5"/>
  <c r="D62" i="5"/>
  <c r="E62" i="5"/>
  <c r="F62" i="5"/>
  <c r="G62" i="5"/>
  <c r="H62" i="5"/>
  <c r="I62" i="5"/>
  <c r="J62" i="5"/>
  <c r="K62" i="5"/>
  <c r="L62" i="5"/>
  <c r="D63" i="5"/>
  <c r="E63" i="5"/>
  <c r="F63" i="5"/>
  <c r="G63" i="5"/>
  <c r="H63" i="5"/>
  <c r="I63" i="5"/>
  <c r="J63" i="5"/>
  <c r="K63" i="5"/>
  <c r="L63" i="5"/>
  <c r="D64" i="5"/>
  <c r="E64" i="5"/>
  <c r="F64" i="5"/>
  <c r="G64" i="5"/>
  <c r="H64" i="5"/>
  <c r="I64" i="5"/>
  <c r="J64" i="5"/>
  <c r="K64" i="5"/>
  <c r="L64" i="5"/>
  <c r="D65" i="5"/>
  <c r="E65" i="5"/>
  <c r="F65" i="5"/>
  <c r="G65" i="5"/>
  <c r="H65" i="5"/>
  <c r="I65" i="5"/>
  <c r="J65" i="5"/>
  <c r="K65" i="5"/>
  <c r="L65" i="5"/>
  <c r="D66" i="5"/>
  <c r="E66" i="5"/>
  <c r="F66" i="5"/>
  <c r="G66" i="5"/>
  <c r="H66" i="5"/>
  <c r="I66" i="5"/>
  <c r="J66" i="5"/>
  <c r="K66" i="5"/>
  <c r="L66" i="5"/>
  <c r="D67" i="5"/>
  <c r="E67" i="5"/>
  <c r="F67" i="5"/>
  <c r="G67" i="5"/>
  <c r="H67" i="5"/>
  <c r="I67" i="5"/>
  <c r="J67" i="5"/>
  <c r="K67" i="5"/>
  <c r="L67" i="5"/>
  <c r="D68" i="5"/>
  <c r="E68" i="5"/>
  <c r="F68" i="5"/>
  <c r="G68" i="5"/>
  <c r="H68" i="5"/>
  <c r="I68" i="5"/>
  <c r="J68" i="5"/>
  <c r="K68" i="5"/>
  <c r="L68" i="5"/>
  <c r="D69" i="5"/>
  <c r="E69" i="5"/>
  <c r="F69" i="5"/>
  <c r="G69" i="5"/>
  <c r="H69" i="5"/>
  <c r="I69" i="5"/>
  <c r="J69" i="5"/>
  <c r="K69" i="5"/>
  <c r="L69" i="5"/>
  <c r="D70" i="5"/>
  <c r="E70" i="5"/>
  <c r="F70" i="5"/>
  <c r="G70" i="5"/>
  <c r="H70" i="5"/>
  <c r="I70" i="5"/>
  <c r="J70" i="5"/>
  <c r="K70" i="5"/>
  <c r="L70" i="5"/>
  <c r="D71" i="5"/>
  <c r="E71" i="5"/>
  <c r="F71" i="5"/>
  <c r="G71" i="5"/>
  <c r="H71" i="5"/>
  <c r="I71" i="5"/>
  <c r="J71" i="5"/>
  <c r="K71" i="5"/>
  <c r="L71" i="5"/>
  <c r="D72" i="5"/>
  <c r="E72" i="5"/>
  <c r="F72" i="5"/>
  <c r="G72" i="5"/>
  <c r="H72" i="5"/>
  <c r="I72" i="5"/>
  <c r="J72" i="5"/>
  <c r="K72" i="5"/>
  <c r="L72" i="5"/>
  <c r="D73" i="5"/>
  <c r="E73" i="5"/>
  <c r="F73" i="5"/>
  <c r="G73" i="5"/>
  <c r="H73" i="5"/>
  <c r="I73" i="5"/>
  <c r="J73" i="5"/>
  <c r="K73" i="5"/>
  <c r="L73" i="5"/>
  <c r="D74" i="5"/>
  <c r="E74" i="5"/>
  <c r="F74" i="5"/>
  <c r="G74" i="5"/>
  <c r="H74" i="5"/>
  <c r="I74" i="5"/>
  <c r="J74" i="5"/>
  <c r="K74" i="5"/>
  <c r="L74" i="5"/>
  <c r="D75" i="5"/>
  <c r="E75" i="5"/>
  <c r="F75" i="5"/>
  <c r="G75" i="5"/>
  <c r="H75" i="5"/>
  <c r="I75" i="5"/>
  <c r="J75" i="5"/>
  <c r="K75" i="5"/>
  <c r="L75" i="5"/>
  <c r="D76" i="5"/>
  <c r="E76" i="5"/>
  <c r="F76" i="5"/>
  <c r="G76" i="5"/>
  <c r="H76" i="5"/>
  <c r="I76" i="5"/>
  <c r="J76" i="5"/>
  <c r="K76" i="5"/>
  <c r="L76" i="5"/>
  <c r="D77" i="5"/>
  <c r="E77" i="5"/>
  <c r="F77" i="5"/>
  <c r="G77" i="5"/>
  <c r="H77" i="5"/>
  <c r="I77" i="5"/>
  <c r="J77" i="5"/>
  <c r="K77" i="5"/>
  <c r="L77" i="5"/>
  <c r="D78" i="5"/>
  <c r="E78" i="5"/>
  <c r="F78" i="5"/>
  <c r="G78" i="5"/>
  <c r="H78" i="5"/>
  <c r="I78" i="5"/>
  <c r="J78" i="5"/>
  <c r="K78" i="5"/>
  <c r="L78" i="5"/>
  <c r="D79" i="5"/>
  <c r="E79" i="5"/>
  <c r="F79" i="5"/>
  <c r="G79" i="5"/>
  <c r="H79" i="5"/>
  <c r="I79" i="5"/>
  <c r="J79" i="5"/>
  <c r="K79" i="5"/>
  <c r="L79" i="5"/>
  <c r="D80" i="5"/>
  <c r="E80" i="5"/>
  <c r="F80" i="5"/>
  <c r="G80" i="5"/>
  <c r="H80" i="5"/>
  <c r="I80" i="5"/>
  <c r="J80" i="5"/>
  <c r="K80" i="5"/>
  <c r="L80" i="5"/>
  <c r="D81" i="5"/>
  <c r="E81" i="5"/>
  <c r="F81" i="5"/>
  <c r="G81" i="5"/>
  <c r="H81" i="5"/>
  <c r="I81" i="5"/>
  <c r="J81" i="5"/>
  <c r="K81" i="5"/>
  <c r="L81" i="5"/>
  <c r="D82" i="5"/>
  <c r="E82" i="5"/>
  <c r="F82" i="5"/>
  <c r="G82" i="5"/>
  <c r="H82" i="5"/>
  <c r="I82" i="5"/>
  <c r="J82" i="5"/>
  <c r="K82" i="5"/>
  <c r="L82" i="5"/>
  <c r="D83" i="5"/>
  <c r="E83" i="5"/>
  <c r="F83" i="5"/>
  <c r="G83" i="5"/>
  <c r="H83" i="5"/>
  <c r="I83" i="5"/>
  <c r="J83" i="5"/>
  <c r="K83" i="5"/>
  <c r="L83" i="5"/>
  <c r="D84" i="5"/>
  <c r="E84" i="5"/>
  <c r="F84" i="5"/>
  <c r="G84" i="5"/>
  <c r="H84" i="5"/>
  <c r="I84" i="5"/>
  <c r="J84" i="5"/>
  <c r="K84" i="5"/>
  <c r="L84" i="5"/>
  <c r="D85" i="5"/>
  <c r="E85" i="5"/>
  <c r="F85" i="5"/>
  <c r="G85" i="5"/>
  <c r="H85" i="5"/>
  <c r="I85" i="5"/>
  <c r="J85" i="5"/>
  <c r="K85" i="5"/>
  <c r="L85" i="5"/>
  <c r="D86" i="5"/>
  <c r="E86" i="5"/>
  <c r="F86" i="5"/>
  <c r="G86" i="5"/>
  <c r="H86" i="5"/>
  <c r="I86" i="5"/>
  <c r="J86" i="5"/>
  <c r="K86" i="5"/>
  <c r="L86" i="5"/>
  <c r="D87" i="5"/>
  <c r="E87" i="5"/>
  <c r="F87" i="5"/>
  <c r="G87" i="5"/>
  <c r="H87" i="5"/>
  <c r="I87" i="5"/>
  <c r="J87" i="5"/>
  <c r="K87" i="5"/>
  <c r="L87" i="5"/>
  <c r="D88" i="5"/>
  <c r="E88" i="5"/>
  <c r="F88" i="5"/>
  <c r="G88" i="5"/>
  <c r="H88" i="5"/>
  <c r="I88" i="5"/>
  <c r="J88" i="5"/>
  <c r="K88" i="5"/>
  <c r="L88" i="5"/>
  <c r="D89" i="5"/>
  <c r="E89" i="5"/>
  <c r="F89" i="5"/>
  <c r="G89" i="5"/>
  <c r="H89" i="5"/>
  <c r="I89" i="5"/>
  <c r="J89" i="5"/>
  <c r="K89" i="5"/>
  <c r="L89" i="5"/>
  <c r="D90" i="5"/>
  <c r="E90" i="5"/>
  <c r="F90" i="5"/>
  <c r="G90" i="5"/>
  <c r="H90" i="5"/>
  <c r="I90" i="5"/>
  <c r="J90" i="5"/>
  <c r="K90" i="5"/>
  <c r="L90" i="5"/>
  <c r="D91" i="5"/>
  <c r="E91" i="5"/>
  <c r="F91" i="5"/>
  <c r="G91" i="5"/>
  <c r="H91" i="5"/>
  <c r="I91" i="5"/>
  <c r="J91" i="5"/>
  <c r="K91" i="5"/>
  <c r="L91" i="5"/>
  <c r="D92" i="5"/>
  <c r="E92" i="5"/>
  <c r="F92" i="5"/>
  <c r="G92" i="5"/>
  <c r="H92" i="5"/>
  <c r="I92" i="5"/>
  <c r="J92" i="5"/>
  <c r="K92" i="5"/>
  <c r="L92" i="5"/>
  <c r="D93" i="5"/>
  <c r="E93" i="5"/>
  <c r="F93" i="5"/>
  <c r="G93" i="5"/>
  <c r="H93" i="5"/>
  <c r="I93" i="5"/>
  <c r="J93" i="5"/>
  <c r="K93" i="5"/>
  <c r="L93" i="5"/>
  <c r="D94" i="5"/>
  <c r="E94" i="5"/>
  <c r="F94" i="5"/>
  <c r="G94" i="5"/>
  <c r="H94" i="5"/>
  <c r="I94" i="5"/>
  <c r="J94" i="5"/>
  <c r="K94" i="5"/>
  <c r="L94" i="5"/>
  <c r="D95" i="5"/>
  <c r="E95" i="5"/>
  <c r="F95" i="5"/>
  <c r="G95" i="5"/>
  <c r="H95" i="5"/>
  <c r="I95" i="5"/>
  <c r="J95" i="5"/>
  <c r="K95" i="5"/>
  <c r="L95" i="5"/>
  <c r="D96" i="5"/>
  <c r="E96" i="5"/>
  <c r="F96" i="5"/>
  <c r="G96" i="5"/>
  <c r="H96" i="5"/>
  <c r="I96" i="5"/>
  <c r="J96" i="5"/>
  <c r="K96" i="5"/>
  <c r="L96" i="5"/>
  <c r="D97" i="5"/>
  <c r="E97" i="5"/>
  <c r="F97" i="5"/>
  <c r="G97" i="5"/>
  <c r="H97" i="5"/>
  <c r="I97" i="5"/>
  <c r="J97" i="5"/>
  <c r="K97" i="5"/>
  <c r="L97" i="5"/>
  <c r="D98" i="5"/>
  <c r="E98" i="5"/>
  <c r="F98" i="5"/>
  <c r="G98" i="5"/>
  <c r="H98" i="5"/>
  <c r="I98" i="5"/>
  <c r="J98" i="5"/>
  <c r="K98" i="5"/>
  <c r="L98" i="5"/>
  <c r="D99" i="5"/>
  <c r="E99" i="5"/>
  <c r="F99" i="5"/>
  <c r="G99" i="5"/>
  <c r="H99" i="5"/>
  <c r="I99" i="5"/>
  <c r="J99" i="5"/>
  <c r="K99" i="5"/>
  <c r="L99" i="5"/>
  <c r="D100" i="5"/>
  <c r="E100" i="5"/>
  <c r="F100" i="5"/>
  <c r="G100" i="5"/>
  <c r="H100" i="5"/>
  <c r="I100" i="5"/>
  <c r="J100" i="5"/>
  <c r="K100" i="5"/>
  <c r="L100" i="5"/>
  <c r="D101" i="5"/>
  <c r="E101" i="5"/>
  <c r="F101" i="5"/>
  <c r="G101" i="5"/>
  <c r="H101" i="5"/>
  <c r="I101" i="5"/>
  <c r="J101" i="5"/>
  <c r="K101" i="5"/>
  <c r="L101" i="5"/>
  <c r="D102" i="5"/>
  <c r="E102" i="5"/>
  <c r="F102" i="5"/>
  <c r="G102" i="5"/>
  <c r="H102" i="5"/>
  <c r="I102" i="5"/>
  <c r="J102" i="5"/>
  <c r="K102" i="5"/>
  <c r="L102" i="5"/>
  <c r="D103" i="5"/>
  <c r="E103" i="5"/>
  <c r="F103" i="5"/>
  <c r="G103" i="5"/>
  <c r="H103" i="5"/>
  <c r="I103" i="5"/>
  <c r="J103" i="5"/>
  <c r="K103" i="5"/>
  <c r="L103" i="5"/>
  <c r="D104" i="5"/>
  <c r="E104" i="5"/>
  <c r="F104" i="5"/>
  <c r="G104" i="5"/>
  <c r="H104" i="5"/>
  <c r="I104" i="5"/>
  <c r="J104" i="5"/>
  <c r="K104" i="5"/>
  <c r="L104" i="5"/>
  <c r="D105" i="5"/>
  <c r="E105" i="5"/>
  <c r="F105" i="5"/>
  <c r="G105" i="5"/>
  <c r="H105" i="5"/>
  <c r="I105" i="5"/>
  <c r="J105" i="5"/>
  <c r="K105" i="5"/>
  <c r="L105" i="5"/>
  <c r="D106" i="5"/>
  <c r="E106" i="5"/>
  <c r="F106" i="5"/>
  <c r="G106" i="5"/>
  <c r="H106" i="5"/>
  <c r="I106" i="5"/>
  <c r="J106" i="5"/>
  <c r="K106" i="5"/>
  <c r="L106" i="5"/>
  <c r="D107" i="5"/>
  <c r="E107" i="5"/>
  <c r="F107" i="5"/>
  <c r="G107" i="5"/>
  <c r="H107" i="5"/>
  <c r="I107" i="5"/>
  <c r="J107" i="5"/>
  <c r="K107" i="5"/>
  <c r="L107" i="5"/>
  <c r="D108" i="5"/>
  <c r="E108" i="5"/>
  <c r="F108" i="5"/>
  <c r="G108" i="5"/>
  <c r="H108" i="5"/>
  <c r="I108" i="5"/>
  <c r="J108" i="5"/>
  <c r="K108" i="5"/>
  <c r="L108" i="5"/>
  <c r="D109" i="5"/>
  <c r="E109" i="5"/>
  <c r="F109" i="5"/>
  <c r="G109" i="5"/>
  <c r="H109" i="5"/>
  <c r="I109" i="5"/>
  <c r="J109" i="5"/>
  <c r="K109" i="5"/>
  <c r="L109" i="5"/>
  <c r="D110" i="5"/>
  <c r="E110" i="5"/>
  <c r="F110" i="5"/>
  <c r="G110" i="5"/>
  <c r="H110" i="5"/>
  <c r="I110" i="5"/>
  <c r="J110" i="5"/>
  <c r="K110" i="5"/>
  <c r="L110" i="5"/>
  <c r="D111" i="5"/>
  <c r="E111" i="5"/>
  <c r="F111" i="5"/>
  <c r="G111" i="5"/>
  <c r="H111" i="5"/>
  <c r="I111" i="5"/>
  <c r="J111" i="5"/>
  <c r="K111" i="5"/>
  <c r="L111" i="5"/>
  <c r="D112" i="5"/>
  <c r="E112" i="5"/>
  <c r="F112" i="5"/>
  <c r="G112" i="5"/>
  <c r="H112" i="5"/>
  <c r="I112" i="5"/>
  <c r="J112" i="5"/>
  <c r="K112" i="5"/>
  <c r="L112" i="5"/>
  <c r="D113" i="5"/>
  <c r="E113" i="5"/>
  <c r="F113" i="5"/>
  <c r="G113" i="5"/>
  <c r="H113" i="5"/>
  <c r="I113" i="5"/>
  <c r="J113" i="5"/>
  <c r="K113" i="5"/>
  <c r="L113" i="5"/>
  <c r="D114" i="5"/>
  <c r="E114" i="5"/>
  <c r="F114" i="5"/>
  <c r="G114" i="5"/>
  <c r="H114" i="5"/>
  <c r="I114" i="5"/>
  <c r="J114" i="5"/>
  <c r="K114" i="5"/>
  <c r="L114" i="5"/>
  <c r="D115" i="5"/>
  <c r="E115" i="5"/>
  <c r="F115" i="5"/>
  <c r="G115" i="5"/>
  <c r="H115" i="5"/>
  <c r="I115" i="5"/>
  <c r="J115" i="5"/>
  <c r="K115" i="5"/>
  <c r="L115" i="5"/>
  <c r="D116" i="5"/>
  <c r="E116" i="5"/>
  <c r="F116" i="5"/>
  <c r="G116" i="5"/>
  <c r="H116" i="5"/>
  <c r="I116" i="5"/>
  <c r="J116" i="5"/>
  <c r="K116" i="5"/>
  <c r="L116" i="5"/>
  <c r="D117" i="5"/>
  <c r="E117" i="5"/>
  <c r="F117" i="5"/>
  <c r="G117" i="5"/>
  <c r="H117" i="5"/>
  <c r="I117" i="5"/>
  <c r="J117" i="5"/>
  <c r="K117" i="5"/>
  <c r="L117" i="5"/>
  <c r="D118" i="5"/>
  <c r="E118" i="5"/>
  <c r="F118" i="5"/>
  <c r="G118" i="5"/>
  <c r="H118" i="5"/>
  <c r="I118" i="5"/>
  <c r="J118" i="5"/>
  <c r="K118" i="5"/>
  <c r="L118" i="5"/>
  <c r="D119" i="5"/>
  <c r="E119" i="5"/>
  <c r="F119" i="5"/>
  <c r="G119" i="5"/>
  <c r="H119" i="5"/>
  <c r="I119" i="5"/>
  <c r="J119" i="5"/>
  <c r="K119" i="5"/>
  <c r="L119" i="5"/>
  <c r="D120" i="5"/>
  <c r="E120" i="5"/>
  <c r="F120" i="5"/>
  <c r="G120" i="5"/>
  <c r="H120" i="5"/>
  <c r="I120" i="5"/>
  <c r="J120" i="5"/>
  <c r="K120" i="5"/>
  <c r="L120" i="5"/>
  <c r="D121" i="5"/>
  <c r="E121" i="5"/>
  <c r="F121" i="5"/>
  <c r="G121" i="5"/>
  <c r="H121" i="5"/>
  <c r="I121" i="5"/>
  <c r="J121" i="5"/>
  <c r="K121" i="5"/>
  <c r="L121" i="5"/>
  <c r="D122" i="5"/>
  <c r="E122" i="5"/>
  <c r="F122" i="5"/>
  <c r="G122" i="5"/>
  <c r="H122" i="5"/>
  <c r="I122" i="5"/>
  <c r="J122" i="5"/>
  <c r="K122" i="5"/>
  <c r="L122" i="5"/>
  <c r="D123" i="5"/>
  <c r="E123" i="5"/>
  <c r="F123" i="5"/>
  <c r="G123" i="5"/>
  <c r="H123" i="5"/>
  <c r="I123" i="5"/>
  <c r="J123" i="5"/>
  <c r="K123" i="5"/>
  <c r="L123" i="5"/>
  <c r="D124" i="5"/>
  <c r="E124" i="5"/>
  <c r="F124" i="5"/>
  <c r="G124" i="5"/>
  <c r="H124" i="5"/>
  <c r="I124" i="5"/>
  <c r="J124" i="5"/>
  <c r="K124" i="5"/>
  <c r="L124" i="5"/>
  <c r="D125" i="5"/>
  <c r="E125" i="5"/>
  <c r="F125" i="5"/>
  <c r="G125" i="5"/>
  <c r="H125" i="5"/>
  <c r="I125" i="5"/>
  <c r="J125" i="5"/>
  <c r="K125" i="5"/>
  <c r="L125" i="5"/>
  <c r="D126" i="5"/>
  <c r="E126" i="5"/>
  <c r="F126" i="5"/>
  <c r="G126" i="5"/>
  <c r="H126" i="5"/>
  <c r="I126" i="5"/>
  <c r="J126" i="5"/>
  <c r="K126" i="5"/>
  <c r="L126" i="5"/>
  <c r="D127" i="5"/>
  <c r="E127" i="5"/>
  <c r="F127" i="5"/>
  <c r="G127" i="5"/>
  <c r="H127" i="5"/>
  <c r="I127" i="5"/>
  <c r="J127" i="5"/>
  <c r="K127" i="5"/>
  <c r="L127" i="5"/>
  <c r="D128" i="5"/>
  <c r="E128" i="5"/>
  <c r="F128" i="5"/>
  <c r="G128" i="5"/>
  <c r="H128" i="5"/>
  <c r="I128" i="5"/>
  <c r="J128" i="5"/>
  <c r="K128" i="5"/>
  <c r="L128" i="5"/>
  <c r="D129" i="5"/>
  <c r="E129" i="5"/>
  <c r="F129" i="5"/>
  <c r="G129" i="5"/>
  <c r="H129" i="5"/>
  <c r="I129" i="5"/>
  <c r="J129" i="5"/>
  <c r="K129" i="5"/>
  <c r="L129" i="5"/>
  <c r="D130" i="5"/>
  <c r="E130" i="5"/>
  <c r="F130" i="5"/>
  <c r="G130" i="5"/>
  <c r="H130" i="5"/>
  <c r="I130" i="5"/>
  <c r="J130" i="5"/>
  <c r="K130" i="5"/>
  <c r="L130" i="5"/>
  <c r="D131" i="5"/>
  <c r="E131" i="5"/>
  <c r="F131" i="5"/>
  <c r="G131" i="5"/>
  <c r="H131" i="5"/>
  <c r="I131" i="5"/>
  <c r="J131" i="5"/>
  <c r="K131" i="5"/>
  <c r="L131" i="5"/>
  <c r="D132" i="5"/>
  <c r="E132" i="5"/>
  <c r="F132" i="5"/>
  <c r="G132" i="5"/>
  <c r="H132" i="5"/>
  <c r="I132" i="5"/>
  <c r="J132" i="5"/>
  <c r="K132" i="5"/>
  <c r="L132" i="5"/>
  <c r="D133" i="5"/>
  <c r="E133" i="5"/>
  <c r="F133" i="5"/>
  <c r="G133" i="5"/>
  <c r="H133" i="5"/>
  <c r="I133" i="5"/>
  <c r="J133" i="5"/>
  <c r="K133" i="5"/>
  <c r="L133" i="5"/>
  <c r="D134" i="5"/>
  <c r="E134" i="5"/>
  <c r="F134" i="5"/>
  <c r="G134" i="5"/>
  <c r="H134" i="5"/>
  <c r="I134" i="5"/>
  <c r="J134" i="5"/>
  <c r="K134" i="5"/>
  <c r="L134" i="5"/>
  <c r="D135" i="5"/>
  <c r="E135" i="5"/>
  <c r="F135" i="5"/>
  <c r="G135" i="5"/>
  <c r="H135" i="5"/>
  <c r="I135" i="5"/>
  <c r="J135" i="5"/>
  <c r="K135" i="5"/>
  <c r="L135" i="5"/>
  <c r="D136" i="5"/>
  <c r="E136" i="5"/>
  <c r="F136" i="5"/>
  <c r="G136" i="5"/>
  <c r="H136" i="5"/>
  <c r="I136" i="5"/>
  <c r="J136" i="5"/>
  <c r="K136" i="5"/>
  <c r="L136" i="5"/>
  <c r="D137" i="5"/>
  <c r="E137" i="5"/>
  <c r="F137" i="5"/>
  <c r="G137" i="5"/>
  <c r="H137" i="5"/>
  <c r="I137" i="5"/>
  <c r="J137" i="5"/>
  <c r="K137" i="5"/>
  <c r="L137" i="5"/>
  <c r="D138" i="5"/>
  <c r="E138" i="5"/>
  <c r="F138" i="5"/>
  <c r="G138" i="5"/>
  <c r="H138" i="5"/>
  <c r="I138" i="5"/>
  <c r="J138" i="5"/>
  <c r="K138" i="5"/>
  <c r="L138" i="5"/>
  <c r="D139" i="5"/>
  <c r="E139" i="5"/>
  <c r="F139" i="5"/>
  <c r="G139" i="5"/>
  <c r="H139" i="5"/>
  <c r="I139" i="5"/>
  <c r="J139" i="5"/>
  <c r="K139" i="5"/>
  <c r="L139" i="5"/>
  <c r="D140" i="5"/>
  <c r="E140" i="5"/>
  <c r="F140" i="5"/>
  <c r="G140" i="5"/>
  <c r="H140" i="5"/>
  <c r="I140" i="5"/>
  <c r="J140" i="5"/>
  <c r="K140" i="5"/>
  <c r="L140" i="5"/>
  <c r="D141" i="5"/>
  <c r="E141" i="5"/>
  <c r="F141" i="5"/>
  <c r="G141" i="5"/>
  <c r="H141" i="5"/>
  <c r="I141" i="5"/>
  <c r="J141" i="5"/>
  <c r="K141" i="5"/>
  <c r="L141" i="5"/>
  <c r="D142" i="5"/>
  <c r="E142" i="5"/>
  <c r="F142" i="5"/>
  <c r="G142" i="5"/>
  <c r="H142" i="5"/>
  <c r="I142" i="5"/>
  <c r="J142" i="5"/>
  <c r="K142" i="5"/>
  <c r="L142" i="5"/>
  <c r="D143" i="5"/>
  <c r="E143" i="5"/>
  <c r="F143" i="5"/>
  <c r="G143" i="5"/>
  <c r="H143" i="5"/>
  <c r="I143" i="5"/>
  <c r="J143" i="5"/>
  <c r="K143" i="5"/>
  <c r="L143" i="5"/>
  <c r="D144" i="5"/>
  <c r="E144" i="5"/>
  <c r="F144" i="5"/>
  <c r="G144" i="5"/>
  <c r="H144" i="5"/>
  <c r="I144" i="5"/>
  <c r="J144" i="5"/>
  <c r="K144" i="5"/>
  <c r="L144" i="5"/>
  <c r="D145" i="5"/>
  <c r="E145" i="5"/>
  <c r="F145" i="5"/>
  <c r="G145" i="5"/>
  <c r="H145" i="5"/>
  <c r="I145" i="5"/>
  <c r="J145" i="5"/>
  <c r="K145" i="5"/>
  <c r="L145" i="5"/>
  <c r="D146" i="5"/>
  <c r="E146" i="5"/>
  <c r="F146" i="5"/>
  <c r="G146" i="5"/>
  <c r="H146" i="5"/>
  <c r="I146" i="5"/>
  <c r="J146" i="5"/>
  <c r="K146" i="5"/>
  <c r="L146" i="5"/>
  <c r="D147" i="5"/>
  <c r="E147" i="5"/>
  <c r="F147" i="5"/>
  <c r="G147" i="5"/>
  <c r="H147" i="5"/>
  <c r="I147" i="5"/>
  <c r="J147" i="5"/>
  <c r="K147" i="5"/>
  <c r="L147" i="5"/>
  <c r="D148" i="5"/>
  <c r="E148" i="5"/>
  <c r="F148" i="5"/>
  <c r="G148" i="5"/>
  <c r="H148" i="5"/>
  <c r="I148" i="5"/>
  <c r="J148" i="5"/>
  <c r="K148" i="5"/>
  <c r="L148" i="5"/>
  <c r="D149" i="5"/>
  <c r="E149" i="5"/>
  <c r="F149" i="5"/>
  <c r="G149" i="5"/>
  <c r="H149" i="5"/>
  <c r="I149" i="5"/>
  <c r="J149" i="5"/>
  <c r="K149" i="5"/>
  <c r="L149" i="5"/>
  <c r="D150" i="5"/>
  <c r="E150" i="5"/>
  <c r="F150" i="5"/>
  <c r="G150" i="5"/>
  <c r="H150" i="5"/>
  <c r="I150" i="5"/>
  <c r="J150" i="5"/>
  <c r="K150" i="5"/>
  <c r="L150" i="5"/>
  <c r="D151" i="5"/>
  <c r="E151" i="5"/>
  <c r="F151" i="5"/>
  <c r="G151" i="5"/>
  <c r="H151" i="5"/>
  <c r="I151" i="5"/>
  <c r="J151" i="5"/>
  <c r="K151" i="5"/>
  <c r="L151" i="5"/>
  <c r="D152" i="5"/>
  <c r="E152" i="5"/>
  <c r="F152" i="5"/>
  <c r="G152" i="5"/>
  <c r="H152" i="5"/>
  <c r="I152" i="5"/>
  <c r="J152" i="5"/>
  <c r="K152" i="5"/>
  <c r="L152" i="5"/>
  <c r="D153" i="5"/>
  <c r="E153" i="5"/>
  <c r="F153" i="5"/>
  <c r="G153" i="5"/>
  <c r="H153" i="5"/>
  <c r="I153" i="5"/>
  <c r="J153" i="5"/>
  <c r="K153" i="5"/>
  <c r="L153" i="5"/>
  <c r="D154" i="5"/>
  <c r="E154" i="5"/>
  <c r="F154" i="5"/>
  <c r="G154" i="5"/>
  <c r="H154" i="5"/>
  <c r="I154" i="5"/>
  <c r="J154" i="5"/>
  <c r="K154" i="5"/>
  <c r="L154" i="5"/>
  <c r="D155" i="5"/>
  <c r="E155" i="5"/>
  <c r="F155" i="5"/>
  <c r="G155" i="5"/>
  <c r="H155" i="5"/>
  <c r="I155" i="5"/>
  <c r="J155" i="5"/>
  <c r="K155" i="5"/>
  <c r="L155" i="5"/>
  <c r="D156" i="5"/>
  <c r="E156" i="5"/>
  <c r="F156" i="5"/>
  <c r="G156" i="5"/>
  <c r="H156" i="5"/>
  <c r="I156" i="5"/>
  <c r="J156" i="5"/>
  <c r="K156" i="5"/>
  <c r="L156" i="5"/>
  <c r="D157" i="5"/>
  <c r="E157" i="5"/>
  <c r="F157" i="5"/>
  <c r="G157" i="5"/>
  <c r="H157" i="5"/>
  <c r="I157" i="5"/>
  <c r="J157" i="5"/>
  <c r="K157" i="5"/>
  <c r="L157" i="5"/>
  <c r="D158" i="5"/>
  <c r="E158" i="5"/>
  <c r="F158" i="5"/>
  <c r="G158" i="5"/>
  <c r="H158" i="5"/>
  <c r="I158" i="5"/>
  <c r="J158" i="5"/>
  <c r="K158" i="5"/>
  <c r="L158" i="5"/>
  <c r="D159" i="5"/>
  <c r="E159" i="5"/>
  <c r="F159" i="5"/>
  <c r="G159" i="5"/>
  <c r="H159" i="5"/>
  <c r="I159" i="5"/>
  <c r="J159" i="5"/>
  <c r="K159" i="5"/>
  <c r="L159" i="5"/>
  <c r="D160" i="5"/>
  <c r="E160" i="5"/>
  <c r="F160" i="5"/>
  <c r="G160" i="5"/>
  <c r="H160" i="5"/>
  <c r="I160" i="5"/>
  <c r="J160" i="5"/>
  <c r="K160" i="5"/>
  <c r="L160" i="5"/>
  <c r="D161" i="5"/>
  <c r="E161" i="5"/>
  <c r="F161" i="5"/>
  <c r="G161" i="5"/>
  <c r="H161" i="5"/>
  <c r="I161" i="5"/>
  <c r="J161" i="5"/>
  <c r="K161" i="5"/>
  <c r="L161" i="5"/>
  <c r="C161"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35" i="5"/>
  <c r="C130" i="5"/>
  <c r="C131" i="5"/>
  <c r="C132" i="5"/>
  <c r="C133" i="5"/>
  <c r="C134" i="5"/>
  <c r="C129" i="5"/>
  <c r="C128" i="5"/>
  <c r="C124" i="5"/>
  <c r="C125" i="5"/>
  <c r="C126" i="5"/>
  <c r="C127" i="5"/>
  <c r="C123" i="5"/>
  <c r="C122" i="5"/>
  <c r="C118" i="5"/>
  <c r="C119" i="5"/>
  <c r="C120" i="5"/>
  <c r="C121" i="5"/>
  <c r="C117" i="5"/>
  <c r="C113" i="5"/>
  <c r="C114" i="5"/>
  <c r="C115" i="5"/>
  <c r="C116" i="5"/>
  <c r="C112" i="5"/>
  <c r="C111" i="5"/>
  <c r="C110" i="5"/>
  <c r="C109" i="5"/>
  <c r="C108" i="5"/>
  <c r="C107" i="5"/>
  <c r="C106" i="5"/>
  <c r="C105" i="5"/>
  <c r="C104" i="5"/>
  <c r="C103" i="5"/>
  <c r="C94" i="5"/>
  <c r="C95" i="5"/>
  <c r="C96" i="5"/>
  <c r="C97" i="5"/>
  <c r="C98" i="5"/>
  <c r="C99" i="5"/>
  <c r="C100" i="5"/>
  <c r="C101" i="5"/>
  <c r="C102" i="5"/>
  <c r="C80" i="5"/>
  <c r="C81" i="5"/>
  <c r="C82" i="5"/>
  <c r="C83" i="5"/>
  <c r="C84" i="5"/>
  <c r="C85" i="5"/>
  <c r="C86" i="5"/>
  <c r="C87" i="5"/>
  <c r="C88" i="5"/>
  <c r="C89" i="5"/>
  <c r="C90" i="5"/>
  <c r="C91" i="5"/>
  <c r="C92" i="5"/>
  <c r="C93"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D13" i="5"/>
  <c r="E13" i="5"/>
  <c r="F13" i="5"/>
  <c r="G13" i="5"/>
  <c r="H13" i="5"/>
  <c r="I13" i="5"/>
  <c r="J13" i="5"/>
  <c r="K13" i="5"/>
  <c r="L13" i="5"/>
  <c r="C13" i="5"/>
  <c r="D12" i="5"/>
  <c r="E12" i="5"/>
  <c r="F12" i="5"/>
  <c r="G12" i="5"/>
  <c r="H12" i="5"/>
  <c r="I12" i="5"/>
  <c r="J12" i="5"/>
  <c r="K12" i="5"/>
  <c r="L12" i="5"/>
  <c r="C12" i="5"/>
  <c r="D11" i="5"/>
  <c r="E11" i="5"/>
  <c r="F11" i="5"/>
  <c r="G11" i="5"/>
  <c r="H11" i="5"/>
  <c r="I11" i="5"/>
  <c r="J11" i="5"/>
  <c r="K11" i="5"/>
  <c r="L11" i="5"/>
  <c r="C11" i="5"/>
  <c r="D10" i="5"/>
  <c r="E10" i="5"/>
  <c r="F10" i="5"/>
  <c r="G10" i="5"/>
  <c r="H10" i="5"/>
  <c r="I10" i="5"/>
  <c r="J10" i="5"/>
  <c r="K10" i="5"/>
  <c r="L10" i="5"/>
  <c r="C10" i="5"/>
  <c r="D9" i="5"/>
  <c r="E9" i="5"/>
  <c r="F9" i="5"/>
  <c r="G9" i="5"/>
  <c r="H9" i="5"/>
  <c r="I9" i="5"/>
  <c r="J9" i="5"/>
  <c r="K9" i="5"/>
  <c r="L9" i="5"/>
  <c r="C9" i="5"/>
  <c r="D8" i="5"/>
  <c r="E8" i="5"/>
  <c r="F8" i="5"/>
  <c r="G8" i="5"/>
  <c r="H8" i="5"/>
  <c r="I8" i="5"/>
  <c r="J8" i="5"/>
  <c r="K8" i="5"/>
  <c r="L8" i="5"/>
  <c r="C8" i="5"/>
  <c r="D7" i="5"/>
  <c r="E7" i="5"/>
  <c r="F7" i="5"/>
  <c r="G7" i="5"/>
  <c r="H7" i="5"/>
  <c r="I7" i="5"/>
  <c r="J7" i="5"/>
  <c r="K7" i="5"/>
  <c r="L7" i="5"/>
  <c r="C7" i="5"/>
  <c r="D6" i="5"/>
  <c r="E6" i="5"/>
  <c r="F6" i="5"/>
  <c r="G6" i="5"/>
  <c r="H6" i="5"/>
  <c r="I6" i="5"/>
  <c r="J6" i="5"/>
  <c r="K6" i="5"/>
  <c r="L6" i="5"/>
  <c r="C6" i="5"/>
  <c r="D5" i="5"/>
  <c r="E5" i="5"/>
  <c r="F5" i="5"/>
  <c r="G5" i="5"/>
  <c r="H5" i="5"/>
  <c r="I5" i="5"/>
  <c r="J5" i="5"/>
  <c r="K5" i="5"/>
  <c r="L5" i="5"/>
  <c r="C5" i="5"/>
  <c r="E4" i="5"/>
  <c r="F4" i="5"/>
  <c r="G4" i="5"/>
  <c r="H4" i="5"/>
  <c r="I4" i="5"/>
  <c r="J4" i="5"/>
  <c r="K4" i="5"/>
  <c r="L4" i="5"/>
  <c r="K164" i="5" l="1"/>
  <c r="K165" i="5" s="1"/>
  <c r="I164" i="5"/>
  <c r="I165" i="5" s="1"/>
  <c r="E164" i="5"/>
  <c r="E165" i="5" s="1"/>
  <c r="D164" i="5"/>
  <c r="D165" i="5" s="1"/>
  <c r="L164" i="5"/>
  <c r="L165" i="5" s="1"/>
  <c r="H164" i="5"/>
  <c r="H165" i="5" s="1"/>
  <c r="C164" i="5"/>
  <c r="C165" i="5" s="1"/>
  <c r="J164" i="5"/>
  <c r="J165" i="5" s="1"/>
  <c r="F164" i="5"/>
  <c r="F165" i="5" s="1"/>
  <c r="G164" i="5"/>
  <c r="G165" i="5" s="1"/>
  <c r="E14" i="4"/>
  <c r="H166" i="5" l="1"/>
  <c r="J166" i="5"/>
  <c r="D166" i="5"/>
  <c r="I166" i="5"/>
  <c r="G166" i="5"/>
  <c r="F166" i="5"/>
  <c r="L166" i="5"/>
  <c r="C166" i="5"/>
  <c r="E166" i="5"/>
  <c r="K166" i="5"/>
  <c r="D170" i="5" l="1"/>
  <c r="D174" i="5"/>
  <c r="D169" i="5"/>
  <c r="D168" i="5"/>
  <c r="D172" i="5"/>
  <c r="D171" i="5"/>
  <c r="D173" i="5" l="1"/>
</calcChain>
</file>

<file path=xl/sharedStrings.xml><?xml version="1.0" encoding="utf-8"?>
<sst xmlns="http://schemas.openxmlformats.org/spreadsheetml/2006/main" count="1220" uniqueCount="292">
  <si>
    <t>Kitöltő</t>
  </si>
  <si>
    <t>1) Hitoktatóm</t>
  </si>
  <si>
    <t>2) Felekezet</t>
  </si>
  <si>
    <t>3) Kereszténynek az számít, aki hisz abban, hogy Jézus az Istentől megígért Megváltó, és aki megtarja parancsait (Az alábbi válaszlehetőségek közül jelöld meg, amit helyesnek vélsz!)</t>
  </si>
  <si>
    <t>3) Kereszténynek az számít, aki meg van keresztelve (Az alábbi válaszlehetőségek közül jelöld meg, amit helyesnek vélsz!)</t>
  </si>
  <si>
    <t>3) Kereszténynek az számít, aki nincs megkeresztelve, de hiszi Jézust és az ő tanítása szerint él (Az alábbi válaszlehetőségek közül jelöld meg, amit helyesnek vélsz!)</t>
  </si>
  <si>
    <t>3) Aki a felelős szeretet jegyében cselekszik, akkor is keresz¬tény, ha nem tud róla. (Az alábbi válaszlehetőségek közül jelöld meg, amit helyesnek vélsz!)</t>
  </si>
  <si>
    <t>4) Luther Márton-elfogadja a szenthároságot (Az idén ünnepeljük a reformáció kezdetének 500. évfordulóját.)</t>
  </si>
  <si>
    <t>4) Luther Márton-fontos tanítása a predesztináció (Az idén ünnepeljük a reformáció kezdetének 500. évfordulóját.)</t>
  </si>
  <si>
    <t>4) Luther Márton-Krisztust isteni személynek tartja (Az idén ünnepeljük a reformáció kezdetének 500. évfordulóját.)</t>
  </si>
  <si>
    <t>4) Luther Márton-csak felnőtt korban keresztlekedhet meg az  ember (Az idén ünnepeljük a reformáció kezdetének 500. évfordulóját.)</t>
  </si>
  <si>
    <t>4) Luther Márton-kétszín alatti áldozás (Az idén ünnepeljük a reformáció kezdetének 500. évfordulóját.)</t>
  </si>
  <si>
    <t>4) Kálvin János-elfogadja a szenthároságot (Az idén ünnepeljük a reformáció kezdetének 500. évfordulóját.)</t>
  </si>
  <si>
    <t>4) Kálvin János-fontos tanítása a predesztináció (Az idén ünnepeljük a reformáció kezdetének 500. évfordulóját.)</t>
  </si>
  <si>
    <t>4) Kálvin János-Krisztust isteni személynek tartja (Az idén ünnepeljük a reformáció kezdetének 500. évfordulóját.)</t>
  </si>
  <si>
    <t>4) Kálvin János-csak felnőtt korban keresztlekedhet meg az  ember (Az idén ünnepeljük a reformáció kezdetének 500. évfordulóját.)</t>
  </si>
  <si>
    <t>4) Kálvin János-kétszín alatti áldozás (Az idén ünnepeljük a reformáció kezdetének 500. évfordulóját.)</t>
  </si>
  <si>
    <t>4) Münzer Tamás-elfogadja a szenthároságot (Az idén ünnepeljük a reformáció kezdetének 500. évfordulóját.)</t>
  </si>
  <si>
    <t>4) Münzer Tamás-fontos tanítása a predesztináció (Az idén ünnepeljük a reformáció kezdetének 500. évfordulóját.)</t>
  </si>
  <si>
    <t>4) Münzer Tamás-Krisztust isteni személynek tartja (Az idén ünnepeljük a reformáció kezdetének 500. évfordulóját.)</t>
  </si>
  <si>
    <t>4) Münzer Tamás-csak felnőtt korban keresztlekedhet meg az  ember (Az idén ünnepeljük a reformáció kezdetének 500. évfordulóját.)</t>
  </si>
  <si>
    <t>4) Münzer Tamás-kétszín alatti áldozás (Az idén ünnepeljük a reformáció kezdetének 500. évfordulóját.)</t>
  </si>
  <si>
    <t>4) Szervet Mihály-elfogadja a szenthároságot (Az idén ünnepeljük a reformáció kezdetének 500. évfordulóját.)</t>
  </si>
  <si>
    <t>4) Szervet Mihály-fontos tanítása a predesztináció (Az idén ünnepeljük a reformáció kezdetének 500. évfordulóját.)</t>
  </si>
  <si>
    <t>4) Szervet Mihály-Krisztust isteni személynek tartja (Az idén ünnepeljük a reformáció kezdetének 500. évfordulóját.)</t>
  </si>
  <si>
    <t>4) Szervet Mihály-csak felnőtt korban keresztlekedhet meg az  ember (Az idén ünnepeljük a reformáció kezdetének 500. évfordulóját.)</t>
  </si>
  <si>
    <t>4) Szervet Mihály-kétszín alatti áldozás (Az idén ünnepeljük a reformáció kezdetének 500. évfordulóját.)</t>
  </si>
  <si>
    <t>5) Az esemény 1517. október 31-én történt (Válaszd ki az igaz állításokat!)</t>
  </si>
  <si>
    <t>5) A kalapácsot tartó férfi Kálvin János (Válaszd ki az igaz állításokat!)</t>
  </si>
  <si>
    <t>5) A hirdetményen Luther tanai olvashatók (Válaszd ki az igaz állításokat!)</t>
  </si>
  <si>
    <t>5) A wittenbergi vár temploma előtt történnek az események (Válaszd ki az igaz állításokat!)</t>
  </si>
  <si>
    <t>5) A kihirdetett tanokat mindenki örömmel fogadta (Válaszd ki az igaz állításokat!)</t>
  </si>
  <si>
    <t>6) Solus Christus (A reformáció a XVI. század vallási mozgalma. Válaszd ki, melyek a lutheri és a kálvini reformáció közös elemei!)</t>
  </si>
  <si>
    <t>6) Sola fide (A reformáció a XVI. század vallási mozgalma. Válaszd ki, melyek a lutheri és a kálvini reformáció közös elemei!)</t>
  </si>
  <si>
    <t>6) Sola gratia (A reformáció a XVI. század vallási mozgalma. Válaszd ki, melyek a lutheri és a kálvini reformáció közös elemei!)</t>
  </si>
  <si>
    <t>6) Sola Scriptura (A reformáció a XVI. század vallási mozgalma. Válaszd ki, melyek a lutheri és a kálvini reformáció közös elemei!)</t>
  </si>
  <si>
    <t>6) predestinatio (A reformáció a XVI. század vallási mozgalma. Válaszd ki, melyek a lutheri és a kálvini reformáció közös elemei!)</t>
  </si>
  <si>
    <t>6) újrakeresztelés (A reformáció a XVI. század vallási mozgalma. Válaszd ki, melyek a lutheri és a kálvini reformáció közös elemei!)</t>
  </si>
  <si>
    <t>7) megváltották a bűneiket (A búcsúcédulák megvételével a hívek)</t>
  </si>
  <si>
    <t>7) megváltották az örök életet (A búcsúcédulák megvételével a hívek)</t>
  </si>
  <si>
    <t>7) a gyónást helyettesítették, és így megvásárolható volt a lelki üdvösség (A búcsúcédulák megvételével a hívek)</t>
  </si>
  <si>
    <t>7) megváltották a szenvedéseiket (A búcsúcédulák megvételével a hívek)</t>
  </si>
  <si>
    <t>7) anyagilag támogatták a Szent Péter Baziika építését (A búcsúcédulák megvételével a hívek)</t>
  </si>
  <si>
    <t>8) A XVI. században zajlott (Mely állítások igazak a reformációra?)</t>
  </si>
  <si>
    <t>8) A keleti kereszténységet is átalakította (Mely állítások igazak a reformációra?)</t>
  </si>
  <si>
    <t>8) Csak a nyugati kereszténységre jellemző (Mely állítások igazak a reformációra?)</t>
  </si>
  <si>
    <t>8) Társadalmi, politikai, gazdasági és kulturális összetevői vannak (Mely állítások igazak a reformációra?)</t>
  </si>
  <si>
    <t>8) Különálló keresztény egyházak jöttek létre (Mely állítások igazak a reformációra?)</t>
  </si>
  <si>
    <t>8) A katolikus egyház támogatta a folyamatot (Mely állítások igazak a reformációra?)</t>
  </si>
  <si>
    <t>8) A hívei elfogadják a hét szentséget (Mely állítások igazak a reformációra?)</t>
  </si>
  <si>
    <t>8) Követői a római pápát tekintik az egyházuk vezetőjének (Mely állítások igazak a reformációra?)</t>
  </si>
  <si>
    <t>9) A(z) ............. azoknak a könyveknek a gyűjteménye, amelyeket az Anyaszentegyház Istentől sugalmazottaknak ismer el.  Válaszd ki a helyes megnevezést!</t>
  </si>
  <si>
    <t>10) Pünkösd (Hogyan követik egymást a legfontosabb egyházi ünnepeink, jeles időszakjaink? Kezdd azzal, amelyik a legkorábbi hónapban van!)</t>
  </si>
  <si>
    <t>10) Karácsony (Hogyan követik egymást a legfontosabb egyházi ünnepeink, jeles időszakjaink? Kezdd azzal, amelyik a legkorábbi hónapban van!)</t>
  </si>
  <si>
    <t>10) Vízkereszt (Hogyan követik egymást a legfontosabb egyházi ünnepeink, jeles időszakjaink? Kezdd azzal, amelyik a legkorábbi hónapban van!)</t>
  </si>
  <si>
    <t>10) Húsvét (Hogyan követik egymást a legfontosabb egyházi ünnepeink, jeles időszakjaink? Kezdd azzal, amelyik a legkorábbi hónapban van!)</t>
  </si>
  <si>
    <t>10) Hamvazó szerda (Hogyan követik egymást a legfontosabb egyházi ünnepeink, jeles időszakjaink? Kezdd azzal, amelyik a legkorábbi hónapban van!)</t>
  </si>
  <si>
    <t>10) Advent (Hogyan követik egymást a legfontosabb egyházi ünnepeink, jeles időszakjaink? Kezdd azzal, amelyik a legkorábbi hónapban van!)</t>
  </si>
  <si>
    <t>10) Nagyböjt (Hogyan követik egymást a legfontosabb egyházi ünnepeink, jeles időszakjaink? Kezdd azzal, amelyik a legkorábbi hónapban van!)</t>
  </si>
  <si>
    <t>10) Virágvasárnap (Hogyan követik egymást a legfontosabb egyházi ünnepeink, jeles időszakjaink? Kezdd azzal, amelyik a legkorábbi hónapban van!)</t>
  </si>
  <si>
    <t>10) Nagyboldogasszony napja (Hogyan követik egymást a legfontosabb egyházi ünnepeink, jeles időszakjaink? Kezdd azzal, amelyik a legkorábbi hónapban van!)</t>
  </si>
  <si>
    <t>10) Nagypéntek (Hogyan követik egymást a legfontosabb egyházi ünnepeink, jeles időszakjaink? Kezdd azzal, amelyik a legkorábbi hónapban van!)</t>
  </si>
  <si>
    <t>11) Mi a főparancs?</t>
  </si>
  <si>
    <t>12) Az Isten szeretete (Melyek a főparancsolat legfontosabb követelményei?)</t>
  </si>
  <si>
    <t>12) Önmagunk szeretete (Melyek a főparancsolat legfontosabb követelményei?)</t>
  </si>
  <si>
    <t>12) Embertársaink szeretete (Melyek a főparancsolat legfontosabb követelményei?)</t>
  </si>
  <si>
    <t>12) Az egyház szeretete (Melyek a főparancsolat legfontosabb követelményei?)</t>
  </si>
  <si>
    <t>13) A keresztény felekezetek mindegyike kisebb változtatásokkal, de elfogadja (Válaszd ki a helytelen állításokat az apostoli hitvallásról!)</t>
  </si>
  <si>
    <t>13) az Úr imájaként mindenki imádkozza (Válaszd ki a helytelen állításokat az apostoli hitvallásról!)</t>
  </si>
  <si>
    <t>13) A nicaeai zsinaton fogadták el az istenhármasságot (Válaszd ki a helytelen állításokat az apostoli hitvallásról!)</t>
  </si>
  <si>
    <t>13) Arius követői elfogdják a Szentháromságot (Válaszd ki a helytelen állításokat az apostoli hitvallásról!)</t>
  </si>
  <si>
    <t>14) Jézus első csodát tesz a kánai mennyegzőn (Állítsd időrendi sorrendbe Jézus életének fontos eseményeit!)</t>
  </si>
  <si>
    <t>14) Jézus megkeresztelkedett a Jordán folyóban (Állítsd időrendi sorrendbe Jézus életének fontos eseményeit!)</t>
  </si>
  <si>
    <t>14) Jézust bemutatták a jeruzsálemi templomban (Állítsd időrendi sorrendbe Jézus életének fontos eseményeit!)</t>
  </si>
  <si>
    <t>14) Jézus elkezdte nyilvános működését 30 éves korában (Állítsd időrendi sorrendbe Jézus életének fontos eseményeit!)</t>
  </si>
  <si>
    <t>14) Jézus kiválasztott 12 apostolt (Állítsd időrendi sorrendbe Jézus életének fontos eseményeit!)</t>
  </si>
  <si>
    <t>14) Jézus harmadnapon feltámadt a halottak közül (Állítsd időrendi sorrendbe Jézus életének fontos eseményeit!)</t>
  </si>
  <si>
    <t>15) Ne paráználkodj! (Válaszd ki azokat, amelyek NEM szerepelnek Isten tíz parancsolatában!)</t>
  </si>
  <si>
    <t>15) Légy vidám és tedd a jót! (Válaszd ki azokat, amelyek NEM szerepelnek Isten tíz parancsolatában!)</t>
  </si>
  <si>
    <t>15) Uradat, Istenedet imádd, és csak neki szolgálj! (Válaszd ki azokat, amelyek NEM szerepelnek Isten tíz parancsolatában!)</t>
  </si>
  <si>
    <t>15) Atyádat és anyádat tiszteld! (Válaszd ki azokat, amelyek NEM szerepelnek Isten tíz parancsolatában!)</t>
  </si>
  <si>
    <t>15) Vedd el, amit megkívánsz! (Válaszd ki azokat, amelyek NEM szerepelnek Isten tíz parancsolatában!)</t>
  </si>
  <si>
    <t>15) Minél többször emlegesd Isten nevét! (Válaszd ki azokat, amelyek NEM szerepelnek Isten tíz parancsolatában!)</t>
  </si>
  <si>
    <t>15) Példaképeidet imádd! (Válaszd ki azokat, amelyek NEM szerepelnek Isten tíz parancsolatában!)</t>
  </si>
  <si>
    <t>16) Szalézi szerzetesek SDB (Kik a  Szalézi Család ágai Magyarországon?)</t>
  </si>
  <si>
    <t>16) Szalézis Diákok Szervezete (Kik a  Szalézi Család ágai Magyarországon?)</t>
  </si>
  <si>
    <t>16) Segítő Szűz Mária leányai Don Bosco nővérek FMA (Kik a  Szalézi Család ágai Magyarországon?)</t>
  </si>
  <si>
    <t>16) Szalézi Munkatársak Egyesülete SSCC (Kik a  Szalézi Család ágai Magyarországon?)</t>
  </si>
  <si>
    <t>16) Szalézi Ifjúdági Mozgalom Szalim (Kik a  Szalézi Család ágai Magyarországon?)</t>
  </si>
  <si>
    <t>16) Don Bosco Volontáriák VDB (Kik a  Szalézi Család ágai Magyarországon?)</t>
  </si>
  <si>
    <t>16) Szalézi Animátorok Társasága SZAT (Kik a  Szalézi Család ágai Magyarországon?)</t>
  </si>
  <si>
    <t>17) don Ángel Fernández Artime (Kik az alábbi, a szaléziakhoz szorosan kapcsolódó személyek?)</t>
  </si>
  <si>
    <t>17) Don Bosco (Kik az alábbi, a szaléziakhoz szorosan kapcsolódó személyek?)</t>
  </si>
  <si>
    <t>17) Ábrahám Béla (Kik az alábbi, a szaléziakhoz szorosan kapcsolódó személyek?)</t>
  </si>
  <si>
    <t>17) Szalézi Szent Ferenc (Kik az alábbi, a szaléziakhoz szorosan kapcsolódó személyek?)</t>
  </si>
  <si>
    <t>17) Vitális Gábor (Kik az alábbi, a szaléziakhoz szorosan kapcsolódó személyek?)</t>
  </si>
  <si>
    <t>18) Krisztus sajátos követése miatt lemond a házasságról (A Római Katolikus Egyházban szerzetes az, aki egy az Egyház által jóváhagyott szerzetesközösség keretein belül az evangéliumi tanácsra életre szóló fogadalmat tesz. Tehát a Mennyek Országa ügyéért, Krisztus sajátos követése miatt lemond a ...... Válaszd ki a szerzetesek fogadalmának elemeit!)</t>
  </si>
  <si>
    <t>18) Krisztus követése érdekében egész életében bőjtöl (A Római Katolikus Egyházban szerzetes az, aki egy az Egyház által jóváhagyott szerzetesközösség keretein belül az evangéliumi tanácsra életre szóló fogadalmat tesz. Tehát a Mennyek Országa ügyéért, Krisztus sajátos követése miatt lemond a ...... Válaszd ki a szerzetesek fogadalmának elemeit!)</t>
  </si>
  <si>
    <t>18) Krisztus követése érdekében sanyargatja testét (A Római Katolikus Egyházban szerzetes az, aki egy az Egyház által jóváhagyott szerzetesközösség keretein belül az evangéliumi tanácsra életre szóló fogadalmat tesz. Tehát a Mennyek Országa ügyéért, Krisztus sajátos követése miatt lemond a ...... Válaszd ki a szerzetesek fogadalmának elemeit!)</t>
  </si>
  <si>
    <t>18) A rendi szabályzat értelmében vállalja az evangéliumi szegénységet (A Római Katolikus Egyházban szerzetes az, aki egy az Egyház által jóváhagyott szerzetesközösség keretein belül az evangéliumi tanácsra életre szóló fogadalmat tesz. Tehát a Mennyek Országa ügyéért, Krisztus sajátos követése miatt lemond a ...... Válaszd ki a szerzetesek fogadalmának elemeit!)</t>
  </si>
  <si>
    <t>18) Vállalja a mindhalálig engedelmes Jézus miatt az engedelmességet (A Római Katolikus Egyházban szerzetes az, aki egy az Egyház által jóváhagyott szerzetesközösség keretein belül az evangéliumi tanácsra életre szóló fogadalmat tesz. Tehát a Mennyek Országa ügyéért, Krisztus sajátos követése miatt lemond a ...... Válaszd ki a szerzetesek fogadalmának elemeit!)</t>
  </si>
  <si>
    <t>18) Krisztus követésnek érdekében vállalja, hogy egész életében csak az embereket szolgálja (A Római Katolikus Egyházban szerzetes az, aki egy az Egyház által jóváhagyott szerzetesközösség keretein belül az evangéliumi tanácsra életre szóló fogadalmat tesz. Tehát a Mennyek Országa ügyéért, Krisztus sajátos követése miatt lemond a ...... Válaszd ki a szerzetesek fogadalmának elemeit!)</t>
  </si>
  <si>
    <t>19) A reformációnak négy fő ága volt (Az alábbi, a reformáció és ellenreformáció korához kacsolódó kérdésekről döntsd el, hogy igazak vagy hamisak!)</t>
  </si>
  <si>
    <t>19) A lutheránus vallás már 1526 előtt elterjed Habsburg Mária udvarában (Az alábbi, a reformáció és ellenreformáció korához kacsolódó kérdésekről döntsd el, hogy igazak vagy hamisak!)</t>
  </si>
  <si>
    <t>19) A lutheri irányzat legnagyobb magyar terjesztője Dévai Bíró Mátyás (Az alábbi, a reformáció és ellenreformáció korához kacsolódó kérdésekről döntsd el, hogy igazak vagy hamisak!)</t>
  </si>
  <si>
    <t>19) Az emberek elhitték, hogy a török nem más, mint isten csapása (Az alábbi, a reformáció és ellenreformáció korához kacsolódó kérdésekről döntsd el, hogy igazak vagy hamisak!)</t>
  </si>
  <si>
    <t>19) Debrecen-Egervölgyi hitvallás a katolikus hit megerősítésére alkotott iránymutatás (Az alábbi, a reformáció és ellenreformáció korához kacsolódó kérdésekről döntsd el, hogy igazak vagy hamisak!)</t>
  </si>
  <si>
    <t>19) Dávid Ferenc a legfőbb unitárius prédikátor (Az alábbi, a reformáció és ellenreformáció korához kacsolódó kérdésekről döntsd el, hogy igazak vagy hamisak!)</t>
  </si>
  <si>
    <t>19) Az 1568-as tordai országgyűlés egyik határozata alapján tilos a szabad vallásgyakorlat Erdélyben (Az alábbi, a reformáció és ellenreformáció korához kacsolódó kérdésekről döntsd el, hogy igazak vagy hamisak!)</t>
  </si>
  <si>
    <t>19) Az első teljes református magyar biblia Sylvester János fordításában készült (Az alábbi, a reformáció és ellenreformáció korához kacsolódó kérdésekről döntsd el, hogy igazak vagy hamisak!)</t>
  </si>
  <si>
    <t>19) Pázmány Péter 1635-ben Nagyszombaton egyetemet alapít (Az alábbi, a reformáció és ellenreformáció korához kacsolódó kérdésekről döntsd el, hogy igazak vagy hamisak!)</t>
  </si>
  <si>
    <t>20) Fejezd be a történetet!  Egy nemesi származású, de egyébként goromba ember valami miatt különlegesen gyűlölte Szalézi Ferencet. Egy este szolgáival és kutyáival fölvonult a püspök háza elé, s ott egész éjszaka pokoli lármát csaptak. Az emberek vadászkürtöket fújtak és pisztollyal lövöldöztek, a kutyáknak pedig a fülét csipkedték, hogy minél jobban vonítsanak. Ez több éjszakán át megismétlődött, sőt egyre pimaszabbak és arcátlanabbak lettek. A püspök házanépe rájuk akart rontani, Szalézi Ferenc</t>
  </si>
  <si>
    <t>21) Melyik szent élt 1567 - 1622 között?</t>
  </si>
  <si>
    <t>22) Mi a legfőbb gondolata Szalézi Szent Ferenc: Bevezetés a lelki életbe vagy Filótea című művének?</t>
  </si>
  <si>
    <t>23) Válaszd ki azt a város, amely meghatározó Szalézi Szent Ferenc életében! Ebbe a városba háromszor titokban odautazott, hogy Kálvin utódjával párbeszédet folytasson a hitről, és 1602. december 8-án ennek a városnak püspökévé választották, székhelye azonban nem ott, hanem Annecyben volt.</t>
  </si>
  <si>
    <t>24) Az alább egy fontos szalézi tevékenység meghatározását olvasod: „Legyetek a gyermekekkel, előzzétek meg a bűnt ésszel, hittel és szeretettel. Legyetek szentek, és szentek nevelői. Vegyék észre a gyermekeink, hogy szeretjük őket!” Válaszd ki, melyik az!</t>
  </si>
  <si>
    <t>25) mindennapi feladataikban valósítják meg az apostolkodás-Szalézi pap (Döntsd el, kire vonatkozik az állítás! (több válasz lehetséges egy sorban))</t>
  </si>
  <si>
    <t>25) mindennapi feladataikban valósítják meg az apostolkodás-Szalézi testvér (Döntsd el, kire vonatkozik az állítás! (több válasz lehetséges egy sorban))</t>
  </si>
  <si>
    <t>25) mindennapi feladataikban valósítják meg az apostolkodás-Szalézi munkatárs (Döntsd el, kire vonatkozik az állítás! (több válasz lehetséges egy sorban))</t>
  </si>
  <si>
    <t>25) leteszi a hármas fogadalmat-Szalézi pap (Döntsd el, kire vonatkozik az állítás! (több válasz lehetséges egy sorban))</t>
  </si>
  <si>
    <t>25) leteszi a hármas fogadalmat-Szalézi testvér (Döntsd el, kire vonatkozik az állítás! (több válasz lehetséges egy sorban))</t>
  </si>
  <si>
    <t>25) leteszi a hármas fogadalmat-Szalézi munkatárs (Döntsd el, kire vonatkozik az állítás! (több válasz lehetséges egy sorban))</t>
  </si>
  <si>
    <t>25) a többi szalézi rendtárssal közösségi életet él-Szalézi pap (Döntsd el, kire vonatkozik az állítás! (több válasz lehetséges egy sorban))</t>
  </si>
  <si>
    <t>25) a többi szalézi rendtárssal közösségi életet él-Szalézi testvér (Döntsd el, kire vonatkozik az állítás! (több válasz lehetséges egy sorban))</t>
  </si>
  <si>
    <t>25) a többi szalézi rendtárssal közösségi életet él-Szalézi munkatárs (Döntsd el, kire vonatkozik az állítás! (több válasz lehetséges egy sorban))</t>
  </si>
  <si>
    <t>25) küldetése az ifjúság szolgálata-Szalézi pap (Döntsd el, kire vonatkozik az állítás! (több válasz lehetséges egy sorban))</t>
  </si>
  <si>
    <t>25) küldetése az ifjúság szolgálata-Szalézi testvér (Döntsd el, kire vonatkozik az állítás! (több válasz lehetséges egy sorban))</t>
  </si>
  <si>
    <t>25) küldetése az ifjúság szolgálata-Szalézi munkatárs (Döntsd el, kire vonatkozik az állítás! (több válasz lehetséges egy sorban))</t>
  </si>
  <si>
    <t>25) hirdeti az evangéliumot és kiszolgáltatja a szentségeket-Szalézi pap (Döntsd el, kire vonatkozik az állítás! (több válasz lehetséges egy sorban))</t>
  </si>
  <si>
    <t>25) hirdeti az evangéliumot és kiszolgáltatja a szentségeket-Szalézi testvér (Döntsd el, kire vonatkozik az állítás! (több válasz lehetséges egy sorban))</t>
  </si>
  <si>
    <t>25) hirdeti az evangéliumot és kiszolgáltatja a szentségeket-Szalézi munkatárs (Döntsd el, kire vonatkozik az állítás! (több válasz lehetséges egy sorban))</t>
  </si>
  <si>
    <t>25) világias tevékenységet folytat-Szalézi pap (Döntsd el, kire vonatkozik az állítás! (több válasz lehetséges egy sorban))</t>
  </si>
  <si>
    <t>25) világias tevékenységet folytat-Szalézi testvér (Döntsd el, kire vonatkozik az állítás! (több válasz lehetséges egy sorban))</t>
  </si>
  <si>
    <t>25) világias tevékenységet folytat-Szalézi munkatárs (Döntsd el, kire vonatkozik az állítás! (több válasz lehetséges egy sorban))</t>
  </si>
  <si>
    <t>26) az első növendék befogadása (Állítsd sorrendbe Don Bosco életének fontosabb eseményeit!)</t>
  </si>
  <si>
    <t>26) első álma (Állítsd sorrendbe Don Bosco életének fontosabb eseményeit!)</t>
  </si>
  <si>
    <t>26) a Pinardi ház megvétele (Állítsd sorrendbe Don Bosco életének fontosabb eseményeit!)</t>
  </si>
  <si>
    <t>26) a Segítő Szűz Mária Leányainak (Don Bosco Nővérek) alapítása (Állítsd sorrendbe Don Bosco életének fontosabb eseményeit!)</t>
  </si>
  <si>
    <t>26) XI. Pius pápa szentté avatja Don Boscót (Állítsd sorrendbe Don Bosco életének fontosabb eseményeit!)</t>
  </si>
  <si>
    <t>26) az első misszionáriusok elutazása (Állítsd sorrendbe Don Bosco életének fontosabb eseményeit!)</t>
  </si>
  <si>
    <t>26) Margit mama halála (Állítsd sorrendbe Don Bosco életének fontosabb eseményeit!)</t>
  </si>
  <si>
    <t>26) a Segítő Szűz Mária bazilika felszentelése (Állítsd sorrendbe Don Bosco életének fontosabb eseményeit!)</t>
  </si>
  <si>
    <t>27) Elkezdett mindennap templomba járni (Don Bosco már 9 évesen álmában parancsot kapott: ,,Állj a fiúk élére!''  Hogyan teljesítette a parancsot!  Válaszd ki helyes állításokat!)</t>
  </si>
  <si>
    <t>27) Maga köré gyűjtötte a környékbeli fiúkat (Don Bosco már 9 évesen álmában parancsot kapott: ,,Állj a fiúk élére!''  Hogyan teljesítette a parancsot!  Válaszd ki helyes állításokat!)</t>
  </si>
  <si>
    <t>27) Elismételte a templomban hallott prédikációkat (Don Bosco már 9 évesen álmában parancsot kapott: ,,Állj a fiúk élére!''  Hogyan teljesítette a parancsot!  Válaszd ki helyes állításokat!)</t>
  </si>
  <si>
    <t>27) Sportversenyeket rendezett nekik (Don Bosco már 9 évesen álmában parancsot kapott: ,,Állj a fiúk élére!''  Hogyan teljesítette a parancsot!  Válaszd ki helyes állításokat!)</t>
  </si>
  <si>
    <t>27) Tanította olvasni őket (Don Bosco már 9 évesen álmában parancsot kapott: ,,Állj a fiúk élére!''  Hogyan teljesítette a parancsot!  Válaszd ki helyes állításokat!)</t>
  </si>
  <si>
    <t>27) Mesélt nekik (Don Bosco már 9 évesen álmában parancsot kapott: ,,Állj a fiúk élére!''  Hogyan teljesítette a parancsot!  Válaszd ki helyes állításokat!)</t>
  </si>
  <si>
    <t>27) Bűvészkedett, mutatványokat mutatott be (Don Bosco már 9 évesen álmában parancsot kapott: ,,Állj a fiúk élére!''  Hogyan teljesítette a parancsot!  Válaszd ki helyes állításokat!)</t>
  </si>
  <si>
    <t>28) klasszikus zenemű (Mi szalézi oratórium?)</t>
  </si>
  <si>
    <t>28) az imádkozás színtere (Mi szalézi oratórium?)</t>
  </si>
  <si>
    <t>28) a játék színtere (Mi szalézi oratórium?)</t>
  </si>
  <si>
    <t>28) napközis tábor (Mi szalézi oratórium?)</t>
  </si>
  <si>
    <t>28) közösségi együttlét és imádkozás (Mi szalézi oratórium?)</t>
  </si>
  <si>
    <t>28) fiatalok nevelésének helyszíne (Mi szalézi oratórium?)</t>
  </si>
  <si>
    <t>29) Jézus Társasága (Azonosítsd a szerzetesrendeket a nevük rövidítésével!)</t>
  </si>
  <si>
    <t>29) Irgalmas Rend (Azonosítsd a szerzetesrendeket a nevük rövidítésével!)</t>
  </si>
  <si>
    <t>29) Szent Benedek Rend (Azonosítsd a szerzetesrendeket a nevük rövidítésével!)</t>
  </si>
  <si>
    <t>29) Don Bosco Szaléziak (Azonosítsd a szerzetesrendeket a nevük rövidítésével!)</t>
  </si>
  <si>
    <t>29) Segítő Szűz Mária Leányai (Azonosítsd a szerzetesrendeket a nevük rövidítésével!)</t>
  </si>
  <si>
    <t>30) Don Bosco egyik fő életműve az oratóriumának megalkotása volt. Az oratórium megalapítása és fejlődése a következő helyszínekhez kapcsolódnak.  Melyik a megalakulás és fejlődés helyes sorrendje?</t>
  </si>
  <si>
    <t>Római katolikus</t>
  </si>
  <si>
    <t>Kereszténynek az számít, aki hisz abban, hogy Jézus az Istentől megígért Megváltó, és aki megtarja parancsait</t>
  </si>
  <si>
    <t>Kereszténynek az számít, aki nincs megkeresztelve, de hiszi Jézust és az ő tanítása szerint él</t>
  </si>
  <si>
    <t>Aki a felelős szeretet jegyében cselekszik, akkor is keresz¬tény, ha nem tud róla.</t>
  </si>
  <si>
    <t>elfogadja a szenthároságot</t>
  </si>
  <si>
    <t>Krisztust isteni személynek tartja</t>
  </si>
  <si>
    <t>kétszín alatti áldozás</t>
  </si>
  <si>
    <t>fontos tanítása a predesztináció</t>
  </si>
  <si>
    <t>csak felnőtt korban keresztlekedhet meg az  ember</t>
  </si>
  <si>
    <t>Az esemény 1517. október 31-én történt</t>
  </si>
  <si>
    <t>A hirdetményen Luther tanai olvashatók</t>
  </si>
  <si>
    <t>A wittenbergi vár temploma előtt történnek az események</t>
  </si>
  <si>
    <t>Solus Christus</t>
  </si>
  <si>
    <t>Sola fide</t>
  </si>
  <si>
    <t>Sola gratia</t>
  </si>
  <si>
    <t>Sola Scriptura</t>
  </si>
  <si>
    <t>megváltották a bűneiket</t>
  </si>
  <si>
    <t>a gyónást helyettesítették, és így megvásárolható volt a lelki üdvösség</t>
  </si>
  <si>
    <t>megváltották a szenvedéseiket</t>
  </si>
  <si>
    <t>anyagilag támogatták a Szent Péter Baziika építését</t>
  </si>
  <si>
    <t>Igaz</t>
  </si>
  <si>
    <t>Hamis</t>
  </si>
  <si>
    <t>Szentírás</t>
  </si>
  <si>
    <t>Isten akarata</t>
  </si>
  <si>
    <t>Az Isten szeretete</t>
  </si>
  <si>
    <t>Önmagunk szeretete</t>
  </si>
  <si>
    <t>Embertársaink szeretete</t>
  </si>
  <si>
    <t>A keresztény felekezetek mindegyike kisebb változtatásokkal, de elfogadja</t>
  </si>
  <si>
    <t>A nicaeai zsinaton fogadták el az istenhármasságot</t>
  </si>
  <si>
    <t>Légy vidám és tedd a jót!</t>
  </si>
  <si>
    <t>Vedd el, amit megkívánsz!</t>
  </si>
  <si>
    <t>Minél többször emlegesd Isten nevét!</t>
  </si>
  <si>
    <t>Példaképeidet imádd!</t>
  </si>
  <si>
    <t>Szalézi szerzetesek SDB</t>
  </si>
  <si>
    <t>Segítő Szűz Mária leányai Don Bosco nővérek FMA</t>
  </si>
  <si>
    <t>Szalézi Munkatársak Egyesülete SSCC</t>
  </si>
  <si>
    <t>Don Bosco Volontáriák VDB</t>
  </si>
  <si>
    <t>Rendfőnök</t>
  </si>
  <si>
    <t>Alapító</t>
  </si>
  <si>
    <t>Tartományfőnök</t>
  </si>
  <si>
    <t>Névadó szent</t>
  </si>
  <si>
    <t>Vikárius</t>
  </si>
  <si>
    <t>igaz</t>
  </si>
  <si>
    <t>hamis</t>
  </si>
  <si>
    <t>visszatartotta őket, bár ő sem talált nyugalmat. Ezt mondta: ,,Ó, nem is olyan rossz ez! Mi legalább fűtött szobában ülünk, de azok a szegény fickók odakinn, akik szintén nem alhatnak, még fázni is kénytelenek hozzá.</t>
  </si>
  <si>
    <t>Szalézi Szent Ferenc</t>
  </si>
  <si>
    <t>meg akarta mutatni a keresztényeknek, hogy a megszentelődés nem függ egy meghatározott élethelyzettől vagy sajátos állapottól</t>
  </si>
  <si>
    <t>Genf</t>
  </si>
  <si>
    <t>megelőző módszer</t>
  </si>
  <si>
    <t>Szalézi pap</t>
  </si>
  <si>
    <t>Szalézi testvér</t>
  </si>
  <si>
    <t>Szalézi munkatárs</t>
  </si>
  <si>
    <t>Maga köré gyűjtötte a környékbeli fiúkat</t>
  </si>
  <si>
    <t>Elismételte a templomban hallott prédikációkat</t>
  </si>
  <si>
    <t>Mesélt nekik</t>
  </si>
  <si>
    <t>Bűvészkedett, mutatványokat mutatott be</t>
  </si>
  <si>
    <t>az imádkozás színtere</t>
  </si>
  <si>
    <t>a játék színtere</t>
  </si>
  <si>
    <t>közösségi együttlét és imádkozás</t>
  </si>
  <si>
    <t>fiatalok nevelésének helyszíne</t>
  </si>
  <si>
    <t>SJ</t>
  </si>
  <si>
    <t>OH</t>
  </si>
  <si>
    <t>OSB</t>
  </si>
  <si>
    <t>SDB</t>
  </si>
  <si>
    <t>FMA</t>
  </si>
  <si>
    <t>Egy templom sekrestyéje - Szent Filoména kórház kápolnája - egy rét - Pinardi ház</t>
  </si>
  <si>
    <t>Keresztnév, vezetéknév</t>
  </si>
  <si>
    <t>Bózsvári József</t>
  </si>
  <si>
    <t>Osztály</t>
  </si>
  <si>
    <t>x</t>
  </si>
  <si>
    <t>Százalékos eredmény</t>
  </si>
  <si>
    <t>Református</t>
  </si>
  <si>
    <t>Kereszténynek az számít, aki meg van keresztelve</t>
  </si>
  <si>
    <t>predestinatio</t>
  </si>
  <si>
    <t>újrakeresztelés</t>
  </si>
  <si>
    <t>megváltották az örök életet</t>
  </si>
  <si>
    <t>anyagilag támogatták a Szent Péter Bazilika építését</t>
  </si>
  <si>
    <t>Evangéliumok</t>
  </si>
  <si>
    <t>Jézus akarata</t>
  </si>
  <si>
    <t>Az egyház szeretete</t>
  </si>
  <si>
    <t>az Úr imájaként mindenki imádkozza</t>
  </si>
  <si>
    <t>Arius követői elfogdják a Szentháromságot</t>
  </si>
  <si>
    <t>Uradat, Istenedet imádd, és csak neki szolgálj!</t>
  </si>
  <si>
    <t>Szalézis Diákok Szervezete</t>
  </si>
  <si>
    <t>Szalézi Ifjúdági Mozgalom Szalim</t>
  </si>
  <si>
    <t>Szalézi Animátorok Társasága SZAT</t>
  </si>
  <si>
    <t>Assisi Szent Ferenc</t>
  </si>
  <si>
    <t>meg akarta mutatni a keresztényeknek, hogy a megszentelődés függ egy meghatározott élethelyzettől vagy sajátos állapottól</t>
  </si>
  <si>
    <t>meg akarta mutatni a keresztényeknek, hogy a megszentelődés csak egy meghatározott élethelyzettől vagy sajátos állapottól függ</t>
  </si>
  <si>
    <t>Párizs</t>
  </si>
  <si>
    <t>Róma</t>
  </si>
  <si>
    <t>Torinó</t>
  </si>
  <si>
    <t>oratórium</t>
  </si>
  <si>
    <t>Elkezdett mindennap templomba járni</t>
  </si>
  <si>
    <t>Sportversenyeket rendezett nekik</t>
  </si>
  <si>
    <t>Tanította olvasni őket</t>
  </si>
  <si>
    <t>klasszikus zenemű</t>
  </si>
  <si>
    <t>napközis tábor</t>
  </si>
  <si>
    <t>Szent Filoména kórház kápolnája – egy templom sekrestyéje - Pinardi ház – egy rét</t>
  </si>
  <si>
    <t>Egy rét – Szent Filoména kórház kápolnája - Pinardi ház – egy templom sekrestyéje</t>
  </si>
  <si>
    <t>Pinardi ház – egy rét – Szent Filoména kórház kápolnája – egy templom sekrestyéje</t>
  </si>
  <si>
    <t>10. A</t>
  </si>
  <si>
    <t>Összesen</t>
  </si>
  <si>
    <t>Átlag:</t>
  </si>
  <si>
    <t>Név</t>
  </si>
  <si>
    <t>Pontszám</t>
  </si>
  <si>
    <t>%</t>
  </si>
  <si>
    <t>Osztályzat</t>
  </si>
  <si>
    <t>Átlagos eredmények</t>
  </si>
  <si>
    <t>A hittan teszt eredményei, 2017. március 21.</t>
  </si>
  <si>
    <t>Osztályzatok megállapítása:</t>
  </si>
  <si>
    <t>75-100</t>
  </si>
  <si>
    <t>65-től</t>
  </si>
  <si>
    <t>55-től</t>
  </si>
  <si>
    <t>45-től</t>
  </si>
  <si>
    <t>45 alatt</t>
  </si>
  <si>
    <t>Hitoktató01</t>
  </si>
  <si>
    <t>Hitoktató02</t>
  </si>
  <si>
    <t>Tanuló01</t>
  </si>
  <si>
    <t>Tanuló02</t>
  </si>
  <si>
    <t>Tanuló03</t>
  </si>
  <si>
    <t>Tanuló04</t>
  </si>
  <si>
    <t>Tanuló05</t>
  </si>
  <si>
    <t>Tanuló06</t>
  </si>
  <si>
    <t>Tanuló07</t>
  </si>
  <si>
    <t>Tanuló08</t>
  </si>
  <si>
    <t>Tanuló09</t>
  </si>
  <si>
    <t>Tanuló10</t>
  </si>
  <si>
    <t>Osztályzat (50-60-70-80%)</t>
  </si>
  <si>
    <t>Hitoktató03</t>
  </si>
  <si>
    <t>Aki a felelős szeretet jegyében cselekszik, akkor is keresztény, ha nem tud róla.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</si>
</sst>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6" formatCode="0&quot; db&quot;"/>
    <numFmt numFmtId="167" formatCode="0;;;@"/>
  </numFmts>
  <fonts count="6" x14ac:knownFonts="1">
    <font>
      <sz val="12"/>
      <color theme="1"/>
      <name val="Calibri"/>
      <family val="2"/>
      <scheme val="minor"/>
    </font>
    <font>
      <b/>
      <sz val="12"/>
      <color theme="1"/>
      <name val="Calibri"/>
      <family val="2"/>
      <charset val="238"/>
      <scheme val="minor"/>
    </font>
    <font>
      <b/>
      <sz val="12"/>
      <name val="Calibri"/>
      <family val="2"/>
      <charset val="238"/>
      <scheme val="minor"/>
    </font>
    <font>
      <sz val="12"/>
      <color theme="1"/>
      <name val="Calibri"/>
      <family val="2"/>
      <charset val="238"/>
      <scheme val="minor"/>
    </font>
    <font>
      <sz val="12"/>
      <color theme="1"/>
      <name val="Calibri"/>
      <family val="2"/>
      <scheme val="minor"/>
    </font>
    <font>
      <b/>
      <sz val="12"/>
      <color theme="1"/>
      <name val="Calibri"/>
      <family val="2"/>
      <charset val="238"/>
      <scheme val="minor"/>
    </font>
  </fonts>
  <fills count="8">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8">
    <xf numFmtId="0" fontId="0" fillId="0" borderId="0" xfId="0"/>
    <xf numFmtId="0" fontId="1" fillId="0" borderId="0" xfId="0" applyFont="1"/>
    <xf numFmtId="0" fontId="1" fillId="0" borderId="0" xfId="0" applyFont="1" applyAlignment="1">
      <alignment horizontal="center"/>
    </xf>
    <xf numFmtId="0" fontId="0" fillId="0" borderId="0" xfId="0" applyAlignment="1">
      <alignment horizontal="center"/>
    </xf>
    <xf numFmtId="0" fontId="1" fillId="0" borderId="1" xfId="0" applyFont="1" applyBorder="1"/>
    <xf numFmtId="0" fontId="1" fillId="0" borderId="1" xfId="0" applyFont="1" applyBorder="1" applyAlignment="1">
      <alignment horizontal="center"/>
    </xf>
    <xf numFmtId="0" fontId="0" fillId="0" borderId="1" xfId="0" applyBorder="1"/>
    <xf numFmtId="0" fontId="0" fillId="0" borderId="1" xfId="0" applyBorder="1" applyAlignment="1">
      <alignment horizontal="center"/>
    </xf>
    <xf numFmtId="0" fontId="1" fillId="2" borderId="1" xfId="0" applyFont="1" applyFill="1" applyBorder="1"/>
    <xf numFmtId="0" fontId="1" fillId="2" borderId="1" xfId="0" applyFont="1" applyFill="1" applyBorder="1" applyAlignment="1">
      <alignment horizontal="center"/>
    </xf>
    <xf numFmtId="164" fontId="1" fillId="2" borderId="1" xfId="0" applyNumberFormat="1" applyFont="1" applyFill="1" applyBorder="1" applyAlignment="1">
      <alignment horizontal="center"/>
    </xf>
    <xf numFmtId="0" fontId="1" fillId="0" borderId="0" xfId="0" applyFont="1" applyBorder="1" applyAlignment="1">
      <alignment horizontal="center"/>
    </xf>
    <xf numFmtId="0" fontId="3" fillId="4" borderId="1" xfId="0" applyFont="1" applyFill="1" applyBorder="1"/>
    <xf numFmtId="0" fontId="4" fillId="0" borderId="0" xfId="0" applyFont="1"/>
    <xf numFmtId="0" fontId="4" fillId="2" borderId="2" xfId="0" applyFont="1" applyFill="1" applyBorder="1" applyAlignment="1">
      <alignment horizontal="left"/>
    </xf>
    <xf numFmtId="0" fontId="4" fillId="2" borderId="1" xfId="0" applyFont="1" applyFill="1" applyBorder="1" applyAlignment="1">
      <alignment horizontal="left"/>
    </xf>
    <xf numFmtId="164" fontId="5" fillId="3" borderId="1" xfId="0" applyNumberFormat="1" applyFont="1" applyFill="1" applyBorder="1" applyAlignment="1">
      <alignment horizontal="center"/>
    </xf>
    <xf numFmtId="0" fontId="4" fillId="3" borderId="1" xfId="0" applyFont="1" applyFill="1" applyBorder="1" applyAlignment="1">
      <alignment horizontal="center"/>
    </xf>
    <xf numFmtId="0" fontId="4" fillId="5" borderId="1" xfId="0" applyFont="1" applyFill="1" applyBorder="1" applyAlignment="1">
      <alignment horizontal="center"/>
    </xf>
    <xf numFmtId="0" fontId="4" fillId="0" borderId="0" xfId="0" applyFont="1" applyAlignment="1">
      <alignment horizontal="left"/>
    </xf>
    <xf numFmtId="0" fontId="5" fillId="6" borderId="1" xfId="0" applyFont="1" applyFill="1" applyBorder="1" applyAlignment="1">
      <alignment horizontal="left"/>
    </xf>
    <xf numFmtId="164" fontId="5" fillId="6" borderId="1" xfId="0" applyNumberFormat="1" applyFont="1" applyFill="1" applyBorder="1" applyAlignment="1">
      <alignment horizontal="center"/>
    </xf>
    <xf numFmtId="0" fontId="3" fillId="0" borderId="1" xfId="0" applyFont="1" applyFill="1" applyBorder="1"/>
    <xf numFmtId="0" fontId="4" fillId="0" borderId="1" xfId="0" applyFont="1" applyBorder="1"/>
    <xf numFmtId="9" fontId="4" fillId="3" borderId="1" xfId="0" applyNumberFormat="1" applyFont="1" applyFill="1" applyBorder="1" applyAlignment="1">
      <alignment horizontal="center"/>
    </xf>
    <xf numFmtId="0" fontId="5" fillId="0" borderId="3" xfId="0" applyFont="1" applyFill="1" applyBorder="1" applyAlignment="1">
      <alignment horizontal="left"/>
    </xf>
    <xf numFmtId="0" fontId="4" fillId="0" borderId="0" xfId="0" applyFont="1" applyFill="1" applyBorder="1"/>
    <xf numFmtId="9" fontId="0" fillId="0" borderId="1" xfId="0" applyNumberFormat="1" applyBorder="1" applyAlignment="1">
      <alignment horizontal="center"/>
    </xf>
    <xf numFmtId="9" fontId="1" fillId="2" borderId="1" xfId="0" applyNumberFormat="1" applyFont="1" applyFill="1" applyBorder="1" applyAlignment="1">
      <alignment horizontal="center"/>
    </xf>
    <xf numFmtId="166" fontId="2" fillId="7" borderId="1" xfId="0" applyNumberFormat="1" applyFont="1" applyFill="1" applyBorder="1" applyAlignment="1">
      <alignment horizontal="center"/>
    </xf>
    <xf numFmtId="0" fontId="1" fillId="2" borderId="1" xfId="0" applyFont="1" applyFill="1" applyBorder="1" applyAlignment="1">
      <alignment horizontal="center"/>
    </xf>
    <xf numFmtId="0" fontId="1" fillId="0" borderId="0" xfId="0" applyFont="1" applyAlignment="1">
      <alignment horizontal="center"/>
    </xf>
    <xf numFmtId="0" fontId="3" fillId="4" borderId="1" xfId="0" applyFont="1" applyFill="1" applyBorder="1" applyAlignment="1"/>
    <xf numFmtId="167" fontId="3" fillId="4" borderId="1" xfId="0" applyNumberFormat="1" applyFont="1" applyFill="1" applyBorder="1"/>
    <xf numFmtId="167" fontId="3" fillId="0" borderId="1" xfId="0" applyNumberFormat="1" applyFont="1" applyFill="1" applyBorder="1"/>
    <xf numFmtId="167" fontId="5" fillId="3" borderId="1" xfId="0" applyNumberFormat="1" applyFont="1" applyFill="1" applyBorder="1" applyAlignment="1">
      <alignment horizontal="center"/>
    </xf>
    <xf numFmtId="167" fontId="4" fillId="3" borderId="1" xfId="0" applyNumberFormat="1" applyFont="1" applyFill="1" applyBorder="1" applyAlignment="1">
      <alignment horizontal="center"/>
    </xf>
    <xf numFmtId="167" fontId="4" fillId="0" borderId="0" xfId="0" applyNumberFormat="1" applyFont="1"/>
  </cellXfs>
  <cellStyles count="1">
    <cellStyle name="Normál" xfId="0" builtinId="0"/>
  </cellStyles>
  <dxfs count="0"/>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Az osztályzatok eloszlása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hu-HU"/>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Eredmények!$C$16:$C$22</c:f>
              <c:numCache>
                <c:formatCode>General</c:formatCode>
                <c:ptCount val="7"/>
                <c:pt idx="0">
                  <c:v>5</c:v>
                </c:pt>
                <c:pt idx="1">
                  <c:v>4</c:v>
                </c:pt>
                <c:pt idx="2">
                  <c:v>3</c:v>
                </c:pt>
                <c:pt idx="3">
                  <c:v>2</c:v>
                </c:pt>
                <c:pt idx="4">
                  <c:v>1</c:v>
                </c:pt>
                <c:pt idx="6">
                  <c:v>1</c:v>
                </c:pt>
              </c:numCache>
            </c:numRef>
          </c:cat>
          <c:val>
            <c:numRef>
              <c:f>Eredmények!$D$16:$D$20</c:f>
              <c:numCache>
                <c:formatCode>0" db"</c:formatCode>
                <c:ptCount val="5"/>
                <c:pt idx="0">
                  <c:v>1</c:v>
                </c:pt>
                <c:pt idx="1">
                  <c:v>3</c:v>
                </c:pt>
                <c:pt idx="2">
                  <c:v>4</c:v>
                </c:pt>
                <c:pt idx="3">
                  <c:v>1</c:v>
                </c:pt>
                <c:pt idx="4">
                  <c:v>1</c:v>
                </c:pt>
              </c:numCache>
            </c:numRef>
          </c:val>
          <c:extLst>
            <c:ext xmlns:c16="http://schemas.microsoft.com/office/drawing/2014/chart" uri="{C3380CC4-5D6E-409C-BE32-E72D297353CC}">
              <c16:uniqueId val="{00000000-FC19-47B6-B953-B6AE45D197E2}"/>
            </c:ext>
          </c:extLst>
        </c:ser>
        <c:dLbls>
          <c:showLegendKey val="0"/>
          <c:showVal val="0"/>
          <c:showCatName val="0"/>
          <c:showSerName val="0"/>
          <c:showPercent val="0"/>
          <c:showBubbleSize val="0"/>
        </c:dLbls>
        <c:gapWidth val="219"/>
        <c:overlap val="-27"/>
        <c:axId val="582622688"/>
        <c:axId val="582620192"/>
      </c:barChart>
      <c:catAx>
        <c:axId val="58262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582620192"/>
        <c:crosses val="autoZero"/>
        <c:auto val="1"/>
        <c:lblAlgn val="ctr"/>
        <c:lblOffset val="100"/>
        <c:noMultiLvlLbl val="0"/>
      </c:catAx>
      <c:valAx>
        <c:axId val="582620192"/>
        <c:scaling>
          <c:orientation val="minMax"/>
        </c:scaling>
        <c:delete val="0"/>
        <c:axPos val="l"/>
        <c:majorGridlines>
          <c:spPr>
            <a:ln w="9525" cap="flat" cmpd="sng" algn="ctr">
              <a:solidFill>
                <a:schemeClr val="tx1">
                  <a:lumMod val="15000"/>
                  <a:lumOff val="85000"/>
                </a:schemeClr>
              </a:solidFill>
              <a:round/>
            </a:ln>
            <a:effectLst/>
          </c:spPr>
        </c:majorGridlines>
        <c:numFmt formatCode="0&quot; db&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582622688"/>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523875</xdr:colOff>
      <xdr:row>20</xdr:row>
      <xdr:rowOff>28575</xdr:rowOff>
    </xdr:from>
    <xdr:to>
      <xdr:col>6</xdr:col>
      <xdr:colOff>228600</xdr:colOff>
      <xdr:row>33</xdr:row>
      <xdr:rowOff>171450</xdr:rowOff>
    </xdr:to>
    <xdr:graphicFrame macro="">
      <xdr:nvGraphicFramePr>
        <xdr:cNvPr id="3" name="Diagram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4"/>
  <sheetViews>
    <sheetView workbookViewId="0">
      <selection activeCell="B1" sqref="B1"/>
    </sheetView>
  </sheetViews>
  <sheetFormatPr defaultColWidth="8.69921875" defaultRowHeight="15.6" x14ac:dyDescent="0.3"/>
  <cols>
    <col min="1" max="2" width="42.8984375" style="13" customWidth="1"/>
    <col min="3" max="3" width="12.59765625" style="19" bestFit="1" customWidth="1"/>
    <col min="4" max="6" width="9" style="19" customWidth="1"/>
    <col min="7" max="16384" width="8.69921875" style="13"/>
  </cols>
  <sheetData>
    <row r="1" spans="1:12" x14ac:dyDescent="0.3">
      <c r="A1" s="12" t="s">
        <v>0</v>
      </c>
      <c r="B1" s="12">
        <v>1</v>
      </c>
      <c r="C1">
        <v>2</v>
      </c>
      <c r="D1" s="13">
        <v>3</v>
      </c>
      <c r="E1">
        <v>4</v>
      </c>
      <c r="F1" s="13">
        <v>5</v>
      </c>
      <c r="G1" s="13">
        <v>6</v>
      </c>
      <c r="H1" s="13">
        <v>7</v>
      </c>
      <c r="I1" s="13">
        <v>8</v>
      </c>
      <c r="J1" s="13">
        <v>9</v>
      </c>
      <c r="K1">
        <v>11</v>
      </c>
      <c r="L1" s="13">
        <v>12</v>
      </c>
    </row>
    <row r="2" spans="1:12" x14ac:dyDescent="0.3">
      <c r="A2" s="12" t="s">
        <v>1</v>
      </c>
      <c r="B2" s="12" t="s">
        <v>277</v>
      </c>
      <c r="C2" t="s">
        <v>290</v>
      </c>
      <c r="D2" s="13" t="s">
        <v>278</v>
      </c>
      <c r="E2" t="s">
        <v>290</v>
      </c>
      <c r="F2" s="13" t="s">
        <v>278</v>
      </c>
      <c r="G2" s="13" t="s">
        <v>277</v>
      </c>
      <c r="H2" s="13" t="s">
        <v>277</v>
      </c>
      <c r="I2" s="13" t="s">
        <v>278</v>
      </c>
      <c r="J2" s="13" t="s">
        <v>278</v>
      </c>
      <c r="K2" t="s">
        <v>290</v>
      </c>
      <c r="L2" s="13" t="s">
        <v>278</v>
      </c>
    </row>
    <row r="3" spans="1:12" x14ac:dyDescent="0.3">
      <c r="A3" s="12" t="s">
        <v>2</v>
      </c>
      <c r="B3" s="12" t="s">
        <v>161</v>
      </c>
      <c r="C3" t="s">
        <v>161</v>
      </c>
      <c r="D3" s="13" t="s">
        <v>232</v>
      </c>
      <c r="E3" t="s">
        <v>161</v>
      </c>
      <c r="F3" s="13" t="s">
        <v>232</v>
      </c>
      <c r="G3" s="13" t="s">
        <v>161</v>
      </c>
      <c r="H3" s="13" t="s">
        <v>161</v>
      </c>
      <c r="I3" s="13" t="s">
        <v>232</v>
      </c>
      <c r="J3" s="13" t="s">
        <v>232</v>
      </c>
      <c r="K3" t="s">
        <v>161</v>
      </c>
      <c r="L3" s="13" t="s">
        <v>232</v>
      </c>
    </row>
    <row r="4" spans="1:12" x14ac:dyDescent="0.3">
      <c r="A4" s="12" t="s">
        <v>3</v>
      </c>
      <c r="B4" s="32" t="s">
        <v>162</v>
      </c>
      <c r="C4"/>
      <c r="D4" s="13"/>
      <c r="E4"/>
      <c r="F4" s="13"/>
      <c r="J4" s="13" t="s">
        <v>162</v>
      </c>
      <c r="K4" t="s">
        <v>162</v>
      </c>
      <c r="L4" s="13" t="s">
        <v>162</v>
      </c>
    </row>
    <row r="5" spans="1:12" x14ac:dyDescent="0.3">
      <c r="A5" s="12" t="s">
        <v>4</v>
      </c>
      <c r="B5" s="12"/>
      <c r="C5"/>
      <c r="D5" s="13" t="s">
        <v>233</v>
      </c>
      <c r="E5" t="s">
        <v>233</v>
      </c>
      <c r="F5" s="13"/>
      <c r="G5" s="13" t="s">
        <v>233</v>
      </c>
      <c r="I5" s="13" t="s">
        <v>233</v>
      </c>
      <c r="K5"/>
    </row>
    <row r="6" spans="1:12" x14ac:dyDescent="0.3">
      <c r="A6" s="12" t="s">
        <v>5</v>
      </c>
      <c r="B6" s="12" t="s">
        <v>163</v>
      </c>
      <c r="C6" t="s">
        <v>163</v>
      </c>
      <c r="D6" s="13"/>
      <c r="E6" t="s">
        <v>163</v>
      </c>
      <c r="F6" s="13"/>
      <c r="K6"/>
    </row>
    <row r="7" spans="1:12" x14ac:dyDescent="0.3">
      <c r="A7" s="12" t="s">
        <v>6</v>
      </c>
      <c r="B7" s="12" t="s">
        <v>291</v>
      </c>
      <c r="C7"/>
      <c r="D7" s="13"/>
      <c r="E7"/>
      <c r="F7" s="13" t="s">
        <v>164</v>
      </c>
      <c r="H7" s="13" t="s">
        <v>164</v>
      </c>
      <c r="K7"/>
    </row>
    <row r="8" spans="1:12" x14ac:dyDescent="0.3">
      <c r="A8" s="12" t="s">
        <v>7</v>
      </c>
      <c r="B8" s="12" t="s">
        <v>165</v>
      </c>
      <c r="C8" t="s">
        <v>165</v>
      </c>
      <c r="D8" s="13" t="s">
        <v>165</v>
      </c>
      <c r="E8" t="s">
        <v>165</v>
      </c>
      <c r="F8" s="13"/>
      <c r="G8" s="13" t="s">
        <v>165</v>
      </c>
      <c r="I8" s="13" t="s">
        <v>165</v>
      </c>
      <c r="J8" s="13" t="s">
        <v>165</v>
      </c>
      <c r="K8" t="s">
        <v>165</v>
      </c>
      <c r="L8" s="13" t="s">
        <v>165</v>
      </c>
    </row>
    <row r="9" spans="1:12" x14ac:dyDescent="0.3">
      <c r="A9" s="12" t="s">
        <v>8</v>
      </c>
      <c r="B9" s="12"/>
      <c r="C9"/>
      <c r="D9" s="13" t="s">
        <v>168</v>
      </c>
      <c r="E9"/>
      <c r="F9" s="13"/>
      <c r="K9"/>
    </row>
    <row r="10" spans="1:12" x14ac:dyDescent="0.3">
      <c r="A10" s="12" t="s">
        <v>9</v>
      </c>
      <c r="B10" s="12" t="s">
        <v>166</v>
      </c>
      <c r="C10"/>
      <c r="D10" s="13"/>
      <c r="E10" t="s">
        <v>166</v>
      </c>
      <c r="F10" s="13"/>
      <c r="I10" s="13" t="s">
        <v>166</v>
      </c>
      <c r="J10" s="13" t="s">
        <v>166</v>
      </c>
      <c r="K10" t="s">
        <v>166</v>
      </c>
      <c r="L10" s="13" t="s">
        <v>166</v>
      </c>
    </row>
    <row r="11" spans="1:12" x14ac:dyDescent="0.3">
      <c r="A11" s="12" t="s">
        <v>10</v>
      </c>
      <c r="B11" s="12"/>
      <c r="C11"/>
      <c r="D11" s="13" t="s">
        <v>169</v>
      </c>
      <c r="E11"/>
      <c r="F11" s="13"/>
      <c r="K11"/>
      <c r="L11" s="13" t="s">
        <v>169</v>
      </c>
    </row>
    <row r="12" spans="1:12" x14ac:dyDescent="0.3">
      <c r="A12" s="12" t="s">
        <v>11</v>
      </c>
      <c r="B12" s="12" t="s">
        <v>167</v>
      </c>
      <c r="C12" t="s">
        <v>167</v>
      </c>
      <c r="D12" s="13"/>
      <c r="E12"/>
      <c r="F12" s="13" t="s">
        <v>167</v>
      </c>
      <c r="G12" s="13" t="s">
        <v>167</v>
      </c>
      <c r="H12" s="13" t="s">
        <v>167</v>
      </c>
      <c r="J12" s="13" t="s">
        <v>167</v>
      </c>
      <c r="K12" t="s">
        <v>167</v>
      </c>
      <c r="L12" s="13" t="s">
        <v>167</v>
      </c>
    </row>
    <row r="13" spans="1:12" x14ac:dyDescent="0.3">
      <c r="A13" s="12" t="s">
        <v>12</v>
      </c>
      <c r="B13" s="12" t="s">
        <v>165</v>
      </c>
      <c r="C13"/>
      <c r="D13" s="13" t="s">
        <v>165</v>
      </c>
      <c r="E13" t="s">
        <v>165</v>
      </c>
      <c r="F13" s="13" t="s">
        <v>165</v>
      </c>
      <c r="H13" s="13" t="s">
        <v>165</v>
      </c>
      <c r="I13" s="13" t="s">
        <v>165</v>
      </c>
      <c r="J13" s="13" t="s">
        <v>165</v>
      </c>
      <c r="K13" t="s">
        <v>165</v>
      </c>
      <c r="L13" s="13" t="s">
        <v>165</v>
      </c>
    </row>
    <row r="14" spans="1:12" x14ac:dyDescent="0.3">
      <c r="A14" s="12" t="s">
        <v>13</v>
      </c>
      <c r="B14" s="12" t="s">
        <v>168</v>
      </c>
      <c r="C14"/>
      <c r="D14" s="13"/>
      <c r="E14"/>
      <c r="F14" s="13"/>
      <c r="G14" s="13" t="s">
        <v>168</v>
      </c>
      <c r="J14" s="13" t="s">
        <v>168</v>
      </c>
      <c r="K14" t="s">
        <v>168</v>
      </c>
      <c r="L14" s="13" t="s">
        <v>168</v>
      </c>
    </row>
    <row r="15" spans="1:12" x14ac:dyDescent="0.3">
      <c r="A15" s="12" t="s">
        <v>14</v>
      </c>
      <c r="B15" s="12" t="s">
        <v>166</v>
      </c>
      <c r="C15" t="s">
        <v>166</v>
      </c>
      <c r="D15" s="13" t="s">
        <v>166</v>
      </c>
      <c r="E15"/>
      <c r="F15" s="13"/>
      <c r="I15" s="13" t="s">
        <v>166</v>
      </c>
      <c r="J15" s="13" t="s">
        <v>166</v>
      </c>
      <c r="K15" t="s">
        <v>166</v>
      </c>
      <c r="L15" s="13" t="s">
        <v>166</v>
      </c>
    </row>
    <row r="16" spans="1:12" x14ac:dyDescent="0.3">
      <c r="A16" s="12" t="s">
        <v>15</v>
      </c>
      <c r="B16" s="12"/>
      <c r="C16"/>
      <c r="D16" s="13"/>
      <c r="E16" t="s">
        <v>169</v>
      </c>
      <c r="F16" s="13" t="s">
        <v>169</v>
      </c>
      <c r="H16" s="13" t="s">
        <v>169</v>
      </c>
      <c r="K16"/>
    </row>
    <row r="17" spans="1:12" x14ac:dyDescent="0.3">
      <c r="A17" s="12" t="s">
        <v>16</v>
      </c>
      <c r="B17" s="12" t="s">
        <v>167</v>
      </c>
      <c r="C17"/>
      <c r="D17" s="13" t="s">
        <v>167</v>
      </c>
      <c r="E17"/>
      <c r="F17" s="13"/>
      <c r="I17" s="13" t="s">
        <v>167</v>
      </c>
      <c r="K17" t="s">
        <v>167</v>
      </c>
      <c r="L17" s="13" t="s">
        <v>167</v>
      </c>
    </row>
    <row r="18" spans="1:12" x14ac:dyDescent="0.3">
      <c r="A18" s="12" t="s">
        <v>17</v>
      </c>
      <c r="B18" s="12" t="s">
        <v>165</v>
      </c>
      <c r="C18"/>
      <c r="D18" s="13"/>
      <c r="E18"/>
      <c r="F18" s="13"/>
      <c r="I18" s="13" t="s">
        <v>165</v>
      </c>
      <c r="K18"/>
      <c r="L18" s="13" t="s">
        <v>165</v>
      </c>
    </row>
    <row r="19" spans="1:12" x14ac:dyDescent="0.3">
      <c r="A19" s="12" t="s">
        <v>18</v>
      </c>
      <c r="B19" s="12"/>
      <c r="C19" t="s">
        <v>168</v>
      </c>
      <c r="D19" s="13" t="s">
        <v>168</v>
      </c>
      <c r="E19"/>
      <c r="F19" s="13"/>
      <c r="I19" s="13" t="s">
        <v>168</v>
      </c>
      <c r="J19" s="13" t="s">
        <v>168</v>
      </c>
      <c r="K19"/>
      <c r="L19" s="13" t="s">
        <v>168</v>
      </c>
    </row>
    <row r="20" spans="1:12" x14ac:dyDescent="0.3">
      <c r="A20" s="12" t="s">
        <v>19</v>
      </c>
      <c r="B20" s="12" t="s">
        <v>166</v>
      </c>
      <c r="C20"/>
      <c r="D20" s="13" t="s">
        <v>166</v>
      </c>
      <c r="E20"/>
      <c r="F20" s="13"/>
      <c r="G20" s="13" t="s">
        <v>166</v>
      </c>
      <c r="J20" s="13" t="s">
        <v>166</v>
      </c>
      <c r="K20"/>
    </row>
    <row r="21" spans="1:12" x14ac:dyDescent="0.3">
      <c r="A21" s="12" t="s">
        <v>20</v>
      </c>
      <c r="B21" s="12" t="s">
        <v>169</v>
      </c>
      <c r="C21"/>
      <c r="D21" s="13" t="s">
        <v>169</v>
      </c>
      <c r="E21"/>
      <c r="F21" s="13" t="s">
        <v>169</v>
      </c>
      <c r="G21" s="13" t="s">
        <v>169</v>
      </c>
      <c r="H21" s="13" t="s">
        <v>169</v>
      </c>
      <c r="I21" s="13" t="s">
        <v>169</v>
      </c>
      <c r="J21" s="13" t="s">
        <v>169</v>
      </c>
      <c r="K21" t="s">
        <v>169</v>
      </c>
      <c r="L21" s="13" t="s">
        <v>169</v>
      </c>
    </row>
    <row r="22" spans="1:12" x14ac:dyDescent="0.3">
      <c r="A22" s="12" t="s">
        <v>21</v>
      </c>
      <c r="B22" s="12" t="s">
        <v>167</v>
      </c>
      <c r="C22"/>
      <c r="D22" s="13"/>
      <c r="E22" t="s">
        <v>167</v>
      </c>
      <c r="F22" s="13"/>
      <c r="K22"/>
      <c r="L22" s="13" t="s">
        <v>167</v>
      </c>
    </row>
    <row r="23" spans="1:12" x14ac:dyDescent="0.3">
      <c r="A23" s="12" t="s">
        <v>22</v>
      </c>
      <c r="B23" s="12"/>
      <c r="C23"/>
      <c r="D23" s="13" t="s">
        <v>165</v>
      </c>
      <c r="E23"/>
      <c r="F23" s="13"/>
      <c r="G23" s="13" t="s">
        <v>165</v>
      </c>
      <c r="I23" s="13" t="s">
        <v>165</v>
      </c>
      <c r="J23" s="13" t="s">
        <v>165</v>
      </c>
      <c r="K23" t="s">
        <v>165</v>
      </c>
    </row>
    <row r="24" spans="1:12" x14ac:dyDescent="0.3">
      <c r="A24" s="12" t="s">
        <v>23</v>
      </c>
      <c r="B24" s="12"/>
      <c r="C24"/>
      <c r="D24" s="13"/>
      <c r="E24" t="s">
        <v>168</v>
      </c>
      <c r="F24" s="13" t="s">
        <v>168</v>
      </c>
      <c r="H24" s="13" t="s">
        <v>168</v>
      </c>
      <c r="K24"/>
      <c r="L24" s="13" t="s">
        <v>168</v>
      </c>
    </row>
    <row r="25" spans="1:12" x14ac:dyDescent="0.3">
      <c r="A25" s="12" t="s">
        <v>24</v>
      </c>
      <c r="B25" s="12"/>
      <c r="C25"/>
      <c r="D25" s="13" t="s">
        <v>166</v>
      </c>
      <c r="E25"/>
      <c r="F25" s="13"/>
      <c r="G25" s="13" t="s">
        <v>166</v>
      </c>
      <c r="K25" t="s">
        <v>166</v>
      </c>
      <c r="L25" s="13" t="s">
        <v>166</v>
      </c>
    </row>
    <row r="26" spans="1:12" x14ac:dyDescent="0.3">
      <c r="A26" s="12" t="s">
        <v>25</v>
      </c>
      <c r="B26" s="12"/>
      <c r="C26" t="s">
        <v>169</v>
      </c>
      <c r="D26" s="13" t="s">
        <v>169</v>
      </c>
      <c r="E26"/>
      <c r="F26" s="13"/>
      <c r="K26"/>
    </row>
    <row r="27" spans="1:12" x14ac:dyDescent="0.3">
      <c r="A27" s="12" t="s">
        <v>26</v>
      </c>
      <c r="B27" s="12" t="s">
        <v>167</v>
      </c>
      <c r="C27"/>
      <c r="D27" s="13"/>
      <c r="E27"/>
      <c r="F27" s="13"/>
      <c r="G27" s="13" t="s">
        <v>167</v>
      </c>
      <c r="J27" s="13" t="s">
        <v>167</v>
      </c>
      <c r="K27"/>
      <c r="L27" s="13" t="s">
        <v>167</v>
      </c>
    </row>
    <row r="28" spans="1:12" x14ac:dyDescent="0.3">
      <c r="A28" s="12" t="s">
        <v>27</v>
      </c>
      <c r="B28" s="12" t="s">
        <v>170</v>
      </c>
      <c r="C28" t="s">
        <v>170</v>
      </c>
      <c r="D28" s="13" t="s">
        <v>170</v>
      </c>
      <c r="E28" t="s">
        <v>170</v>
      </c>
      <c r="F28" s="13" t="s">
        <v>170</v>
      </c>
      <c r="G28" s="13" t="s">
        <v>170</v>
      </c>
      <c r="H28" s="13" t="s">
        <v>170</v>
      </c>
      <c r="I28" s="13" t="s">
        <v>170</v>
      </c>
      <c r="J28" s="13" t="s">
        <v>170</v>
      </c>
      <c r="K28" t="s">
        <v>170</v>
      </c>
      <c r="L28" s="13" t="s">
        <v>170</v>
      </c>
    </row>
    <row r="29" spans="1:12" x14ac:dyDescent="0.3">
      <c r="A29" s="12" t="s">
        <v>28</v>
      </c>
      <c r="B29" s="12"/>
      <c r="C29"/>
      <c r="D29" s="13"/>
      <c r="E29"/>
      <c r="F29" s="13"/>
      <c r="K29"/>
    </row>
    <row r="30" spans="1:12" x14ac:dyDescent="0.3">
      <c r="A30" s="12" t="s">
        <v>29</v>
      </c>
      <c r="B30" s="12" t="s">
        <v>171</v>
      </c>
      <c r="C30" t="s">
        <v>171</v>
      </c>
      <c r="D30" s="13" t="s">
        <v>171</v>
      </c>
      <c r="E30" t="s">
        <v>171</v>
      </c>
      <c r="F30" s="13"/>
      <c r="G30" s="13" t="s">
        <v>171</v>
      </c>
      <c r="H30" s="13" t="s">
        <v>171</v>
      </c>
      <c r="I30" s="13" t="s">
        <v>171</v>
      </c>
      <c r="K30" t="s">
        <v>171</v>
      </c>
      <c r="L30" s="13" t="s">
        <v>171</v>
      </c>
    </row>
    <row r="31" spans="1:12" x14ac:dyDescent="0.3">
      <c r="A31" s="12" t="s">
        <v>30</v>
      </c>
      <c r="B31" s="12" t="s">
        <v>172</v>
      </c>
      <c r="C31" t="s">
        <v>172</v>
      </c>
      <c r="D31" s="13" t="s">
        <v>172</v>
      </c>
      <c r="E31"/>
      <c r="F31" s="13" t="s">
        <v>172</v>
      </c>
      <c r="G31" s="13" t="s">
        <v>172</v>
      </c>
      <c r="H31" s="13" t="s">
        <v>172</v>
      </c>
      <c r="I31" s="13" t="s">
        <v>172</v>
      </c>
      <c r="J31" s="13" t="s">
        <v>172</v>
      </c>
      <c r="K31" t="s">
        <v>172</v>
      </c>
      <c r="L31" s="13" t="s">
        <v>172</v>
      </c>
    </row>
    <row r="32" spans="1:12" x14ac:dyDescent="0.3">
      <c r="A32" s="12" t="s">
        <v>31</v>
      </c>
      <c r="B32" s="12"/>
      <c r="C32"/>
      <c r="D32" s="13"/>
      <c r="E32"/>
      <c r="F32" s="13"/>
      <c r="K32"/>
    </row>
    <row r="33" spans="1:12" x14ac:dyDescent="0.3">
      <c r="A33" s="12" t="s">
        <v>32</v>
      </c>
      <c r="B33" s="12" t="s">
        <v>173</v>
      </c>
      <c r="C33" t="s">
        <v>173</v>
      </c>
      <c r="D33" s="13" t="s">
        <v>173</v>
      </c>
      <c r="E33"/>
      <c r="F33" s="13"/>
      <c r="H33" s="13" t="s">
        <v>173</v>
      </c>
      <c r="I33" s="13" t="s">
        <v>173</v>
      </c>
      <c r="J33" s="13" t="s">
        <v>173</v>
      </c>
      <c r="K33" t="s">
        <v>173</v>
      </c>
      <c r="L33" s="13" t="s">
        <v>173</v>
      </c>
    </row>
    <row r="34" spans="1:12" x14ac:dyDescent="0.3">
      <c r="A34" s="12" t="s">
        <v>33</v>
      </c>
      <c r="B34" s="12" t="s">
        <v>174</v>
      </c>
      <c r="C34"/>
      <c r="D34" s="13" t="s">
        <v>174</v>
      </c>
      <c r="E34"/>
      <c r="F34" s="13"/>
      <c r="I34" s="13" t="s">
        <v>174</v>
      </c>
      <c r="K34" t="s">
        <v>174</v>
      </c>
      <c r="L34" s="13" t="s">
        <v>174</v>
      </c>
    </row>
    <row r="35" spans="1:12" x14ac:dyDescent="0.3">
      <c r="A35" s="12" t="s">
        <v>34</v>
      </c>
      <c r="B35" s="12" t="s">
        <v>175</v>
      </c>
      <c r="C35"/>
      <c r="D35" s="13" t="s">
        <v>175</v>
      </c>
      <c r="E35"/>
      <c r="F35" s="13"/>
      <c r="H35" s="13" t="s">
        <v>175</v>
      </c>
      <c r="J35" s="13" t="s">
        <v>175</v>
      </c>
      <c r="K35"/>
      <c r="L35" s="13" t="s">
        <v>175</v>
      </c>
    </row>
    <row r="36" spans="1:12" x14ac:dyDescent="0.3">
      <c r="A36" s="12" t="s">
        <v>35</v>
      </c>
      <c r="B36" s="12" t="s">
        <v>176</v>
      </c>
      <c r="C36"/>
      <c r="D36" s="13" t="s">
        <v>176</v>
      </c>
      <c r="E36"/>
      <c r="F36" s="13"/>
      <c r="G36" s="13" t="s">
        <v>176</v>
      </c>
      <c r="K36" t="s">
        <v>176</v>
      </c>
      <c r="L36" s="13" t="s">
        <v>176</v>
      </c>
    </row>
    <row r="37" spans="1:12" x14ac:dyDescent="0.3">
      <c r="A37" s="12" t="s">
        <v>36</v>
      </c>
      <c r="B37" s="12"/>
      <c r="C37"/>
      <c r="D37" s="13"/>
      <c r="E37"/>
      <c r="F37" s="13"/>
      <c r="H37" s="13" t="s">
        <v>234</v>
      </c>
      <c r="I37" s="13" t="s">
        <v>234</v>
      </c>
      <c r="J37" s="13" t="s">
        <v>234</v>
      </c>
      <c r="K37"/>
    </row>
    <row r="38" spans="1:12" x14ac:dyDescent="0.3">
      <c r="A38" s="12" t="s">
        <v>37</v>
      </c>
      <c r="B38" s="12"/>
      <c r="C38"/>
      <c r="D38" s="13"/>
      <c r="E38" t="s">
        <v>235</v>
      </c>
      <c r="F38" s="13" t="s">
        <v>235</v>
      </c>
      <c r="K38"/>
      <c r="L38" s="13" t="s">
        <v>235</v>
      </c>
    </row>
    <row r="39" spans="1:12" x14ac:dyDescent="0.3">
      <c r="A39" s="12" t="s">
        <v>38</v>
      </c>
      <c r="B39" s="12" t="s">
        <v>177</v>
      </c>
      <c r="C39" t="s">
        <v>177</v>
      </c>
      <c r="D39" s="13" t="s">
        <v>177</v>
      </c>
      <c r="E39"/>
      <c r="F39" s="13"/>
      <c r="I39" s="13" t="s">
        <v>177</v>
      </c>
      <c r="J39" s="13" t="s">
        <v>177</v>
      </c>
      <c r="K39"/>
      <c r="L39" s="13" t="s">
        <v>177</v>
      </c>
    </row>
    <row r="40" spans="1:12" x14ac:dyDescent="0.3">
      <c r="A40" s="12" t="s">
        <v>39</v>
      </c>
      <c r="B40" s="12"/>
      <c r="C40"/>
      <c r="D40" s="13"/>
      <c r="E40" t="s">
        <v>236</v>
      </c>
      <c r="F40" s="13"/>
      <c r="K40"/>
    </row>
    <row r="41" spans="1:12" x14ac:dyDescent="0.3">
      <c r="A41" s="12" t="s">
        <v>40</v>
      </c>
      <c r="B41" s="12" t="s">
        <v>178</v>
      </c>
      <c r="C41"/>
      <c r="D41" s="13"/>
      <c r="E41"/>
      <c r="F41" s="13" t="s">
        <v>178</v>
      </c>
      <c r="G41" s="13" t="s">
        <v>178</v>
      </c>
      <c r="H41" s="13" t="s">
        <v>178</v>
      </c>
      <c r="J41" s="13" t="s">
        <v>178</v>
      </c>
      <c r="K41" t="s">
        <v>178</v>
      </c>
      <c r="L41" s="13" t="s">
        <v>178</v>
      </c>
    </row>
    <row r="42" spans="1:12" x14ac:dyDescent="0.3">
      <c r="A42" s="12" t="s">
        <v>41</v>
      </c>
      <c r="B42" s="12" t="s">
        <v>179</v>
      </c>
      <c r="C42"/>
      <c r="D42" s="13"/>
      <c r="E42"/>
      <c r="F42" s="13"/>
      <c r="I42" s="13" t="s">
        <v>179</v>
      </c>
      <c r="J42" s="13" t="s">
        <v>179</v>
      </c>
      <c r="K42" t="s">
        <v>179</v>
      </c>
    </row>
    <row r="43" spans="1:12" x14ac:dyDescent="0.3">
      <c r="A43" s="12" t="s">
        <v>42</v>
      </c>
      <c r="B43" s="12" t="s">
        <v>180</v>
      </c>
      <c r="C43" t="s">
        <v>237</v>
      </c>
      <c r="D43" s="13"/>
      <c r="E43"/>
      <c r="F43" s="13"/>
      <c r="K43" t="s">
        <v>237</v>
      </c>
      <c r="L43" s="13" t="s">
        <v>237</v>
      </c>
    </row>
    <row r="44" spans="1:12" x14ac:dyDescent="0.3">
      <c r="A44" s="12" t="s">
        <v>43</v>
      </c>
      <c r="B44" s="12" t="s">
        <v>181</v>
      </c>
      <c r="C44" t="s">
        <v>181</v>
      </c>
      <c r="D44" s="13" t="s">
        <v>181</v>
      </c>
      <c r="E44" t="s">
        <v>182</v>
      </c>
      <c r="F44" s="13" t="s">
        <v>181</v>
      </c>
      <c r="G44" s="13" t="s">
        <v>181</v>
      </c>
      <c r="H44" s="13" t="s">
        <v>181</v>
      </c>
      <c r="I44" s="13" t="s">
        <v>182</v>
      </c>
      <c r="J44" s="13" t="s">
        <v>181</v>
      </c>
      <c r="K44" t="s">
        <v>181</v>
      </c>
      <c r="L44" s="13" t="s">
        <v>181</v>
      </c>
    </row>
    <row r="45" spans="1:12" x14ac:dyDescent="0.3">
      <c r="A45" s="12" t="s">
        <v>44</v>
      </c>
      <c r="B45" s="12" t="s">
        <v>182</v>
      </c>
      <c r="C45" t="s">
        <v>181</v>
      </c>
      <c r="D45" s="13" t="s">
        <v>181</v>
      </c>
      <c r="E45" t="s">
        <v>181</v>
      </c>
      <c r="F45" s="13" t="s">
        <v>182</v>
      </c>
      <c r="G45" s="13" t="s">
        <v>182</v>
      </c>
      <c r="H45" s="13" t="s">
        <v>182</v>
      </c>
      <c r="I45" s="13" t="s">
        <v>181</v>
      </c>
      <c r="J45" s="13" t="s">
        <v>181</v>
      </c>
      <c r="K45" t="s">
        <v>182</v>
      </c>
      <c r="L45" s="13" t="s">
        <v>182</v>
      </c>
    </row>
    <row r="46" spans="1:12" x14ac:dyDescent="0.3">
      <c r="A46" s="12" t="s">
        <v>45</v>
      </c>
      <c r="B46" s="12" t="s">
        <v>181</v>
      </c>
      <c r="C46" t="s">
        <v>182</v>
      </c>
      <c r="D46" s="13" t="s">
        <v>182</v>
      </c>
      <c r="E46" t="s">
        <v>182</v>
      </c>
      <c r="F46" s="13" t="s">
        <v>181</v>
      </c>
      <c r="G46" s="13" t="s">
        <v>181</v>
      </c>
      <c r="H46" s="13" t="s">
        <v>181</v>
      </c>
      <c r="I46" s="13" t="s">
        <v>182</v>
      </c>
      <c r="J46" s="13" t="s">
        <v>182</v>
      </c>
      <c r="K46" t="s">
        <v>181</v>
      </c>
      <c r="L46" s="13" t="s">
        <v>182</v>
      </c>
    </row>
    <row r="47" spans="1:12" x14ac:dyDescent="0.3">
      <c r="A47" s="12" t="s">
        <v>46</v>
      </c>
      <c r="B47" s="12" t="s">
        <v>181</v>
      </c>
      <c r="C47" t="s">
        <v>181</v>
      </c>
      <c r="D47" s="13" t="s">
        <v>182</v>
      </c>
      <c r="E47" t="s">
        <v>182</v>
      </c>
      <c r="F47" s="13" t="s">
        <v>181</v>
      </c>
      <c r="G47" s="13" t="s">
        <v>181</v>
      </c>
      <c r="H47" s="13" t="s">
        <v>181</v>
      </c>
      <c r="I47" s="13" t="s">
        <v>181</v>
      </c>
      <c r="J47" s="13" t="s">
        <v>181</v>
      </c>
      <c r="K47" t="s">
        <v>181</v>
      </c>
      <c r="L47" s="13" t="s">
        <v>181</v>
      </c>
    </row>
    <row r="48" spans="1:12" x14ac:dyDescent="0.3">
      <c r="A48" s="12" t="s">
        <v>47</v>
      </c>
      <c r="B48" s="12" t="s">
        <v>181</v>
      </c>
      <c r="C48" t="s">
        <v>181</v>
      </c>
      <c r="D48" s="13" t="s">
        <v>181</v>
      </c>
      <c r="E48" t="s">
        <v>181</v>
      </c>
      <c r="F48" s="13" t="s">
        <v>182</v>
      </c>
      <c r="G48" s="13" t="s">
        <v>182</v>
      </c>
      <c r="H48" s="13" t="s">
        <v>182</v>
      </c>
      <c r="I48" s="13" t="s">
        <v>181</v>
      </c>
      <c r="J48" s="13" t="s">
        <v>181</v>
      </c>
      <c r="K48" t="s">
        <v>181</v>
      </c>
      <c r="L48" s="13" t="s">
        <v>181</v>
      </c>
    </row>
    <row r="49" spans="1:12" x14ac:dyDescent="0.3">
      <c r="A49" s="12" t="s">
        <v>48</v>
      </c>
      <c r="B49" s="12" t="s">
        <v>182</v>
      </c>
      <c r="C49" t="s">
        <v>182</v>
      </c>
      <c r="D49" s="13" t="s">
        <v>182</v>
      </c>
      <c r="E49" t="s">
        <v>181</v>
      </c>
      <c r="F49" s="13" t="s">
        <v>181</v>
      </c>
      <c r="G49" s="13" t="s">
        <v>182</v>
      </c>
      <c r="H49" s="13" t="s">
        <v>181</v>
      </c>
      <c r="I49" s="13" t="s">
        <v>182</v>
      </c>
      <c r="J49" s="13" t="s">
        <v>182</v>
      </c>
      <c r="K49" t="s">
        <v>182</v>
      </c>
      <c r="L49" s="13" t="s">
        <v>181</v>
      </c>
    </row>
    <row r="50" spans="1:12" x14ac:dyDescent="0.3">
      <c r="A50" s="12" t="s">
        <v>49</v>
      </c>
      <c r="B50" s="12" t="s">
        <v>182</v>
      </c>
      <c r="C50" t="s">
        <v>181</v>
      </c>
      <c r="D50" s="13" t="s">
        <v>182</v>
      </c>
      <c r="E50" t="s">
        <v>181</v>
      </c>
      <c r="F50" s="13" t="s">
        <v>181</v>
      </c>
      <c r="G50" s="13" t="s">
        <v>181</v>
      </c>
      <c r="H50" s="13" t="s">
        <v>182</v>
      </c>
      <c r="I50" s="13" t="s">
        <v>182</v>
      </c>
      <c r="J50" s="13" t="s">
        <v>181</v>
      </c>
      <c r="K50" t="s">
        <v>181</v>
      </c>
      <c r="L50" s="13" t="s">
        <v>182</v>
      </c>
    </row>
    <row r="51" spans="1:12" x14ac:dyDescent="0.3">
      <c r="A51" s="12" t="s">
        <v>50</v>
      </c>
      <c r="B51" s="12" t="s">
        <v>182</v>
      </c>
      <c r="C51" t="s">
        <v>181</v>
      </c>
      <c r="D51" s="13" t="s">
        <v>182</v>
      </c>
      <c r="E51" t="s">
        <v>181</v>
      </c>
      <c r="F51" s="13" t="s">
        <v>182</v>
      </c>
      <c r="G51" s="13" t="s">
        <v>182</v>
      </c>
      <c r="H51" s="13" t="s">
        <v>181</v>
      </c>
      <c r="I51" s="13" t="s">
        <v>182</v>
      </c>
      <c r="J51" s="13" t="s">
        <v>182</v>
      </c>
      <c r="K51" t="s">
        <v>182</v>
      </c>
      <c r="L51" s="13" t="s">
        <v>181</v>
      </c>
    </row>
    <row r="52" spans="1:12" x14ac:dyDescent="0.3">
      <c r="A52" s="12" t="s">
        <v>51</v>
      </c>
      <c r="B52" s="12" t="s">
        <v>183</v>
      </c>
      <c r="C52" t="s">
        <v>238</v>
      </c>
      <c r="D52" s="13" t="s">
        <v>183</v>
      </c>
      <c r="E52" t="s">
        <v>238</v>
      </c>
      <c r="F52" s="13" t="s">
        <v>238</v>
      </c>
      <c r="G52" s="13" t="s">
        <v>183</v>
      </c>
      <c r="H52" s="13" t="s">
        <v>238</v>
      </c>
      <c r="I52" s="13" t="s">
        <v>238</v>
      </c>
      <c r="J52" s="13" t="s">
        <v>183</v>
      </c>
      <c r="K52" t="s">
        <v>183</v>
      </c>
      <c r="L52" s="13" t="s">
        <v>183</v>
      </c>
    </row>
    <row r="53" spans="1:12" x14ac:dyDescent="0.3">
      <c r="A53" s="12" t="s">
        <v>52</v>
      </c>
      <c r="B53" s="12">
        <v>7</v>
      </c>
      <c r="C53">
        <v>1</v>
      </c>
      <c r="D53" s="13">
        <v>7</v>
      </c>
      <c r="E53">
        <v>9</v>
      </c>
      <c r="F53" s="13">
        <v>8</v>
      </c>
      <c r="G53" s="13">
        <v>9</v>
      </c>
      <c r="H53" s="13">
        <v>8</v>
      </c>
      <c r="I53" s="13">
        <v>7</v>
      </c>
      <c r="J53" s="13">
        <v>8</v>
      </c>
      <c r="K53">
        <v>7</v>
      </c>
      <c r="L53" s="13">
        <v>9</v>
      </c>
    </row>
    <row r="54" spans="1:12" x14ac:dyDescent="0.3">
      <c r="A54" s="12" t="s">
        <v>53</v>
      </c>
      <c r="B54" s="12">
        <v>10</v>
      </c>
      <c r="C54">
        <v>10</v>
      </c>
      <c r="D54" s="13">
        <v>10</v>
      </c>
      <c r="E54">
        <v>1</v>
      </c>
      <c r="F54" s="13">
        <v>10</v>
      </c>
      <c r="G54" s="13">
        <v>2</v>
      </c>
      <c r="H54" s="13">
        <v>10</v>
      </c>
      <c r="I54" s="13">
        <v>10</v>
      </c>
      <c r="J54" s="13">
        <v>2</v>
      </c>
      <c r="K54">
        <v>10</v>
      </c>
      <c r="L54" s="13">
        <v>2</v>
      </c>
    </row>
    <row r="55" spans="1:12" x14ac:dyDescent="0.3">
      <c r="A55" s="12" t="s">
        <v>54</v>
      </c>
      <c r="B55" s="12">
        <v>1</v>
      </c>
      <c r="C55">
        <v>2</v>
      </c>
      <c r="D55" s="13">
        <v>1</v>
      </c>
      <c r="E55">
        <v>2</v>
      </c>
      <c r="F55" s="13">
        <v>1</v>
      </c>
      <c r="G55" s="13">
        <v>3</v>
      </c>
      <c r="H55" s="13">
        <v>1</v>
      </c>
      <c r="I55" s="13">
        <v>1</v>
      </c>
      <c r="J55" s="13">
        <v>3</v>
      </c>
      <c r="K55">
        <v>1</v>
      </c>
      <c r="L55" s="13">
        <v>3</v>
      </c>
    </row>
    <row r="56" spans="1:12" x14ac:dyDescent="0.3">
      <c r="A56" s="12" t="s">
        <v>55</v>
      </c>
      <c r="B56" s="12">
        <v>6</v>
      </c>
      <c r="C56">
        <v>5</v>
      </c>
      <c r="D56" s="13">
        <v>6</v>
      </c>
      <c r="E56">
        <v>6</v>
      </c>
      <c r="F56" s="13">
        <v>6</v>
      </c>
      <c r="G56" s="13">
        <v>8</v>
      </c>
      <c r="H56" s="13">
        <v>6</v>
      </c>
      <c r="I56" s="13">
        <v>4</v>
      </c>
      <c r="J56" s="13">
        <v>9</v>
      </c>
      <c r="K56">
        <v>6</v>
      </c>
      <c r="L56" s="13">
        <v>8</v>
      </c>
    </row>
    <row r="57" spans="1:12" x14ac:dyDescent="0.3">
      <c r="A57" s="12" t="s">
        <v>56</v>
      </c>
      <c r="B57" s="12">
        <v>2</v>
      </c>
      <c r="C57">
        <v>4</v>
      </c>
      <c r="D57" s="13">
        <v>2</v>
      </c>
      <c r="E57">
        <v>3</v>
      </c>
      <c r="F57" s="13">
        <v>2</v>
      </c>
      <c r="G57" s="13">
        <v>4</v>
      </c>
      <c r="H57" s="13">
        <v>2</v>
      </c>
      <c r="I57" s="13">
        <v>2</v>
      </c>
      <c r="J57" s="13">
        <v>4</v>
      </c>
      <c r="K57">
        <v>2</v>
      </c>
      <c r="L57" s="13">
        <v>4</v>
      </c>
    </row>
    <row r="58" spans="1:12" x14ac:dyDescent="0.3">
      <c r="A58" s="12" t="s">
        <v>57</v>
      </c>
      <c r="B58" s="12">
        <v>9</v>
      </c>
      <c r="C58">
        <v>9</v>
      </c>
      <c r="D58" s="13">
        <v>9</v>
      </c>
      <c r="E58">
        <v>10</v>
      </c>
      <c r="F58" s="13">
        <v>9</v>
      </c>
      <c r="G58" s="13">
        <v>1</v>
      </c>
      <c r="H58" s="13">
        <v>9</v>
      </c>
      <c r="I58" s="13">
        <v>9</v>
      </c>
      <c r="J58" s="13">
        <v>1</v>
      </c>
      <c r="K58">
        <v>9</v>
      </c>
      <c r="L58" s="13">
        <v>1</v>
      </c>
    </row>
    <row r="59" spans="1:12" x14ac:dyDescent="0.3">
      <c r="A59" s="12" t="s">
        <v>58</v>
      </c>
      <c r="B59" s="12">
        <v>3</v>
      </c>
      <c r="C59">
        <v>3</v>
      </c>
      <c r="D59" s="13">
        <v>3</v>
      </c>
      <c r="E59">
        <v>7</v>
      </c>
      <c r="F59" s="13">
        <v>3</v>
      </c>
      <c r="G59" s="13">
        <v>5</v>
      </c>
      <c r="H59" s="13">
        <v>3</v>
      </c>
      <c r="I59" s="13">
        <v>3</v>
      </c>
      <c r="J59" s="13">
        <v>5</v>
      </c>
      <c r="K59">
        <v>3</v>
      </c>
      <c r="L59" s="13">
        <v>5</v>
      </c>
    </row>
    <row r="60" spans="1:12" x14ac:dyDescent="0.3">
      <c r="A60" s="12" t="s">
        <v>59</v>
      </c>
      <c r="B60" s="12">
        <v>4</v>
      </c>
      <c r="C60">
        <v>6</v>
      </c>
      <c r="D60" s="13">
        <v>5</v>
      </c>
      <c r="E60">
        <v>5</v>
      </c>
      <c r="F60" s="13">
        <v>5</v>
      </c>
      <c r="G60" s="13">
        <v>6</v>
      </c>
      <c r="H60" s="13">
        <v>5</v>
      </c>
      <c r="I60" s="13">
        <v>6</v>
      </c>
      <c r="J60" s="13">
        <v>6</v>
      </c>
      <c r="K60">
        <v>4</v>
      </c>
      <c r="L60" s="13">
        <v>6</v>
      </c>
    </row>
    <row r="61" spans="1:12" x14ac:dyDescent="0.3">
      <c r="A61" s="12" t="s">
        <v>60</v>
      </c>
      <c r="B61" s="12">
        <v>8</v>
      </c>
      <c r="C61">
        <v>7</v>
      </c>
      <c r="D61" s="13">
        <v>8</v>
      </c>
      <c r="E61">
        <v>4</v>
      </c>
      <c r="F61" s="13">
        <v>7</v>
      </c>
      <c r="G61" s="13">
        <v>10</v>
      </c>
      <c r="H61" s="13">
        <v>7</v>
      </c>
      <c r="I61" s="13">
        <v>8</v>
      </c>
      <c r="J61" s="13">
        <v>10</v>
      </c>
      <c r="K61">
        <v>8</v>
      </c>
      <c r="L61" s="13">
        <v>10</v>
      </c>
    </row>
    <row r="62" spans="1:12" x14ac:dyDescent="0.3">
      <c r="A62" s="12" t="s">
        <v>61</v>
      </c>
      <c r="B62" s="12">
        <v>5</v>
      </c>
      <c r="C62">
        <v>6</v>
      </c>
      <c r="D62" s="13">
        <v>4</v>
      </c>
      <c r="E62">
        <v>8</v>
      </c>
      <c r="F62" s="13">
        <v>4</v>
      </c>
      <c r="G62" s="13">
        <v>7</v>
      </c>
      <c r="H62" s="13">
        <v>4</v>
      </c>
      <c r="I62" s="13">
        <v>5</v>
      </c>
      <c r="J62" s="13">
        <v>7</v>
      </c>
      <c r="K62">
        <v>5</v>
      </c>
      <c r="L62" s="13">
        <v>7</v>
      </c>
    </row>
    <row r="63" spans="1:12" x14ac:dyDescent="0.3">
      <c r="A63" s="12" t="s">
        <v>62</v>
      </c>
      <c r="B63" s="12" t="s">
        <v>184</v>
      </c>
      <c r="C63" t="s">
        <v>184</v>
      </c>
      <c r="D63" s="13" t="s">
        <v>184</v>
      </c>
      <c r="E63" t="s">
        <v>184</v>
      </c>
      <c r="F63" s="13" t="s">
        <v>239</v>
      </c>
      <c r="G63" s="13" t="s">
        <v>184</v>
      </c>
      <c r="H63" s="13" t="s">
        <v>239</v>
      </c>
      <c r="I63" s="13" t="s">
        <v>184</v>
      </c>
      <c r="J63" s="13" t="s">
        <v>184</v>
      </c>
      <c r="K63" t="s">
        <v>184</v>
      </c>
      <c r="L63" s="13" t="s">
        <v>184</v>
      </c>
    </row>
    <row r="64" spans="1:12" x14ac:dyDescent="0.3">
      <c r="A64" s="12" t="s">
        <v>63</v>
      </c>
      <c r="B64" s="12" t="s">
        <v>185</v>
      </c>
      <c r="C64"/>
      <c r="D64" s="13"/>
      <c r="E64" t="s">
        <v>185</v>
      </c>
      <c r="F64" s="13" t="s">
        <v>185</v>
      </c>
      <c r="G64" s="13" t="s">
        <v>185</v>
      </c>
      <c r="H64" s="13" t="s">
        <v>185</v>
      </c>
      <c r="I64" s="13" t="s">
        <v>185</v>
      </c>
      <c r="J64" s="13" t="s">
        <v>185</v>
      </c>
      <c r="K64" t="s">
        <v>185</v>
      </c>
      <c r="L64" s="13" t="s">
        <v>185</v>
      </c>
    </row>
    <row r="65" spans="1:12" x14ac:dyDescent="0.3">
      <c r="A65" s="12" t="s">
        <v>64</v>
      </c>
      <c r="B65" s="12" t="s">
        <v>186</v>
      </c>
      <c r="C65"/>
      <c r="D65" s="13"/>
      <c r="E65"/>
      <c r="F65" s="13"/>
      <c r="K65"/>
    </row>
    <row r="66" spans="1:12" x14ac:dyDescent="0.3">
      <c r="A66" s="12" t="s">
        <v>65</v>
      </c>
      <c r="B66" s="12" t="s">
        <v>187</v>
      </c>
      <c r="C66" t="s">
        <v>187</v>
      </c>
      <c r="D66" s="13" t="s">
        <v>187</v>
      </c>
      <c r="E66"/>
      <c r="F66" s="13"/>
      <c r="G66" s="13" t="s">
        <v>187</v>
      </c>
      <c r="H66" s="13" t="s">
        <v>187</v>
      </c>
      <c r="I66" s="13" t="s">
        <v>187</v>
      </c>
      <c r="J66" s="13" t="s">
        <v>187</v>
      </c>
      <c r="K66" t="s">
        <v>187</v>
      </c>
      <c r="L66" s="13" t="s">
        <v>187</v>
      </c>
    </row>
    <row r="67" spans="1:12" x14ac:dyDescent="0.3">
      <c r="A67" s="12" t="s">
        <v>66</v>
      </c>
      <c r="B67" s="12"/>
      <c r="C67"/>
      <c r="D67" s="13"/>
      <c r="E67"/>
      <c r="F67" s="13"/>
      <c r="H67" s="13" t="s">
        <v>240</v>
      </c>
      <c r="K67"/>
    </row>
    <row r="68" spans="1:12" x14ac:dyDescent="0.3">
      <c r="A68" s="12" t="s">
        <v>67</v>
      </c>
      <c r="B68" s="12" t="s">
        <v>188</v>
      </c>
      <c r="C68"/>
      <c r="D68" s="13" t="s">
        <v>188</v>
      </c>
      <c r="E68"/>
      <c r="F68" s="13"/>
      <c r="G68" s="13" t="s">
        <v>188</v>
      </c>
      <c r="I68" s="13" t="s">
        <v>188</v>
      </c>
      <c r="J68" s="13" t="s">
        <v>188</v>
      </c>
      <c r="K68" t="s">
        <v>188</v>
      </c>
    </row>
    <row r="69" spans="1:12" x14ac:dyDescent="0.3">
      <c r="A69" s="12" t="s">
        <v>68</v>
      </c>
      <c r="B69" s="12"/>
      <c r="C69"/>
      <c r="D69" s="13"/>
      <c r="E69"/>
      <c r="F69" s="13" t="s">
        <v>241</v>
      </c>
      <c r="G69" s="13" t="s">
        <v>241</v>
      </c>
      <c r="H69" s="13" t="s">
        <v>241</v>
      </c>
      <c r="I69" s="13" t="s">
        <v>241</v>
      </c>
      <c r="K69"/>
      <c r="L69" s="13" t="s">
        <v>241</v>
      </c>
    </row>
    <row r="70" spans="1:12" x14ac:dyDescent="0.3">
      <c r="A70" s="12" t="s">
        <v>69</v>
      </c>
      <c r="B70" s="12" t="s">
        <v>189</v>
      </c>
      <c r="C70" t="s">
        <v>189</v>
      </c>
      <c r="D70" s="13"/>
      <c r="E70"/>
      <c r="F70" s="13" t="s">
        <v>189</v>
      </c>
      <c r="G70" s="13" t="s">
        <v>189</v>
      </c>
      <c r="H70" s="13" t="s">
        <v>189</v>
      </c>
      <c r="J70" s="13" t="s">
        <v>189</v>
      </c>
      <c r="K70" t="s">
        <v>189</v>
      </c>
    </row>
    <row r="71" spans="1:12" x14ac:dyDescent="0.3">
      <c r="A71" s="12" t="s">
        <v>70</v>
      </c>
      <c r="B71" s="12"/>
      <c r="C71"/>
      <c r="D71" s="13" t="s">
        <v>242</v>
      </c>
      <c r="E71" t="s">
        <v>242</v>
      </c>
      <c r="F71" s="13"/>
      <c r="G71" s="13" t="s">
        <v>242</v>
      </c>
      <c r="K71"/>
      <c r="L71" s="13" t="s">
        <v>242</v>
      </c>
    </row>
    <row r="72" spans="1:12" x14ac:dyDescent="0.3">
      <c r="A72" s="12" t="s">
        <v>71</v>
      </c>
      <c r="B72" s="12">
        <v>3</v>
      </c>
      <c r="C72">
        <v>5</v>
      </c>
      <c r="D72" s="13">
        <v>2</v>
      </c>
      <c r="E72">
        <v>4</v>
      </c>
      <c r="F72" s="13">
        <v>2</v>
      </c>
      <c r="G72" s="13">
        <v>2</v>
      </c>
      <c r="H72" s="13">
        <v>2</v>
      </c>
      <c r="I72" s="13">
        <v>2</v>
      </c>
      <c r="J72" s="13">
        <v>2</v>
      </c>
      <c r="K72">
        <v>2</v>
      </c>
      <c r="L72" s="13">
        <v>4</v>
      </c>
    </row>
    <row r="73" spans="1:12" x14ac:dyDescent="0.3">
      <c r="A73" s="12" t="s">
        <v>72</v>
      </c>
      <c r="B73" s="12">
        <v>2</v>
      </c>
      <c r="C73">
        <v>2</v>
      </c>
      <c r="D73" s="13">
        <v>1</v>
      </c>
      <c r="E73">
        <v>1</v>
      </c>
      <c r="F73" s="13">
        <v>1</v>
      </c>
      <c r="G73" s="13">
        <v>3</v>
      </c>
      <c r="H73" s="13">
        <v>1</v>
      </c>
      <c r="I73" s="13">
        <v>3</v>
      </c>
      <c r="J73" s="13">
        <v>1</v>
      </c>
      <c r="K73">
        <v>3</v>
      </c>
      <c r="L73" s="13">
        <v>2</v>
      </c>
    </row>
    <row r="74" spans="1:12" x14ac:dyDescent="0.3">
      <c r="A74" s="12" t="s">
        <v>73</v>
      </c>
      <c r="B74" s="12">
        <v>1</v>
      </c>
      <c r="C74">
        <v>1</v>
      </c>
      <c r="D74" s="13">
        <v>5</v>
      </c>
      <c r="E74">
        <v>2</v>
      </c>
      <c r="F74" s="13">
        <v>4</v>
      </c>
      <c r="G74" s="13">
        <v>1</v>
      </c>
      <c r="H74" s="13">
        <v>4</v>
      </c>
      <c r="I74" s="13">
        <v>1</v>
      </c>
      <c r="J74" s="13">
        <v>3</v>
      </c>
      <c r="K74">
        <v>1</v>
      </c>
      <c r="L74" s="13">
        <v>1</v>
      </c>
    </row>
    <row r="75" spans="1:12" x14ac:dyDescent="0.3">
      <c r="A75" s="12" t="s">
        <v>74</v>
      </c>
      <c r="B75" s="12">
        <v>4</v>
      </c>
      <c r="C75">
        <v>3</v>
      </c>
      <c r="D75" s="13">
        <v>4</v>
      </c>
      <c r="E75">
        <v>5</v>
      </c>
      <c r="F75" s="13">
        <v>5</v>
      </c>
      <c r="G75" s="13">
        <v>4</v>
      </c>
      <c r="H75" s="13">
        <v>5</v>
      </c>
      <c r="I75" s="13">
        <v>4</v>
      </c>
      <c r="J75" s="13">
        <v>4</v>
      </c>
      <c r="K75">
        <v>4</v>
      </c>
      <c r="L75" s="13">
        <v>3</v>
      </c>
    </row>
    <row r="76" spans="1:12" x14ac:dyDescent="0.3">
      <c r="A76" s="12" t="s">
        <v>75</v>
      </c>
      <c r="B76" s="12">
        <v>5</v>
      </c>
      <c r="C76">
        <v>4</v>
      </c>
      <c r="D76" s="13">
        <v>3</v>
      </c>
      <c r="E76">
        <v>3</v>
      </c>
      <c r="F76" s="13">
        <v>2</v>
      </c>
      <c r="G76" s="13">
        <v>5</v>
      </c>
      <c r="H76" s="13">
        <v>3</v>
      </c>
      <c r="I76" s="13">
        <v>5</v>
      </c>
      <c r="J76" s="13">
        <v>5</v>
      </c>
      <c r="K76">
        <v>5</v>
      </c>
      <c r="L76" s="13">
        <v>5</v>
      </c>
    </row>
    <row r="77" spans="1:12" x14ac:dyDescent="0.3">
      <c r="A77" s="12" t="s">
        <v>76</v>
      </c>
      <c r="B77" s="12">
        <v>6</v>
      </c>
      <c r="C77">
        <v>6</v>
      </c>
      <c r="D77" s="13">
        <v>6</v>
      </c>
      <c r="E77">
        <v>6</v>
      </c>
      <c r="F77" s="13">
        <v>6</v>
      </c>
      <c r="G77" s="13">
        <v>6</v>
      </c>
      <c r="H77" s="13">
        <v>6</v>
      </c>
      <c r="I77" s="13">
        <v>6</v>
      </c>
      <c r="J77" s="13">
        <v>6</v>
      </c>
      <c r="K77">
        <v>6</v>
      </c>
      <c r="L77" s="13">
        <v>6</v>
      </c>
    </row>
    <row r="78" spans="1:12" x14ac:dyDescent="0.3">
      <c r="A78" s="12" t="s">
        <v>77</v>
      </c>
      <c r="B78" s="12"/>
      <c r="C78"/>
      <c r="D78" s="13"/>
      <c r="E78"/>
      <c r="F78" s="13"/>
      <c r="K78"/>
    </row>
    <row r="79" spans="1:12" x14ac:dyDescent="0.3">
      <c r="A79" s="12" t="s">
        <v>78</v>
      </c>
      <c r="B79" s="12" t="s">
        <v>190</v>
      </c>
      <c r="C79"/>
      <c r="D79" s="13" t="s">
        <v>190</v>
      </c>
      <c r="E79" t="s">
        <v>190</v>
      </c>
      <c r="F79" s="13" t="s">
        <v>190</v>
      </c>
      <c r="G79" s="13" t="s">
        <v>190</v>
      </c>
      <c r="H79" s="13" t="s">
        <v>190</v>
      </c>
      <c r="I79" s="13" t="s">
        <v>190</v>
      </c>
      <c r="J79" s="13" t="s">
        <v>190</v>
      </c>
      <c r="K79" t="s">
        <v>190</v>
      </c>
      <c r="L79" s="13" t="s">
        <v>190</v>
      </c>
    </row>
    <row r="80" spans="1:12" x14ac:dyDescent="0.3">
      <c r="A80" s="12" t="s">
        <v>79</v>
      </c>
      <c r="B80" s="12"/>
      <c r="C80" t="s">
        <v>243</v>
      </c>
      <c r="D80" s="13"/>
      <c r="E80" t="s">
        <v>243</v>
      </c>
      <c r="F80" s="13"/>
      <c r="K80"/>
    </row>
    <row r="81" spans="1:12" x14ac:dyDescent="0.3">
      <c r="A81" s="12" t="s">
        <v>80</v>
      </c>
      <c r="B81" s="12"/>
      <c r="C81"/>
      <c r="D81" s="13"/>
      <c r="E81"/>
      <c r="F81" s="13"/>
      <c r="K81"/>
    </row>
    <row r="82" spans="1:12" x14ac:dyDescent="0.3">
      <c r="A82" s="12" t="s">
        <v>81</v>
      </c>
      <c r="B82" s="12" t="s">
        <v>191</v>
      </c>
      <c r="C82" t="s">
        <v>191</v>
      </c>
      <c r="D82" s="13" t="s">
        <v>191</v>
      </c>
      <c r="E82" t="s">
        <v>191</v>
      </c>
      <c r="F82" s="13" t="s">
        <v>191</v>
      </c>
      <c r="G82" s="13" t="s">
        <v>191</v>
      </c>
      <c r="H82" s="13" t="s">
        <v>191</v>
      </c>
      <c r="I82" s="13" t="s">
        <v>191</v>
      </c>
      <c r="J82" s="13" t="s">
        <v>191</v>
      </c>
      <c r="K82" t="s">
        <v>191</v>
      </c>
      <c r="L82" s="13" t="s">
        <v>191</v>
      </c>
    </row>
    <row r="83" spans="1:12" x14ac:dyDescent="0.3">
      <c r="A83" s="12" t="s">
        <v>82</v>
      </c>
      <c r="B83" s="12" t="s">
        <v>192</v>
      </c>
      <c r="C83" t="s">
        <v>192</v>
      </c>
      <c r="D83" s="13" t="s">
        <v>192</v>
      </c>
      <c r="E83" t="s">
        <v>192</v>
      </c>
      <c r="F83" s="13" t="s">
        <v>192</v>
      </c>
      <c r="G83" s="13" t="s">
        <v>192</v>
      </c>
      <c r="H83" s="13" t="s">
        <v>192</v>
      </c>
      <c r="I83" s="13" t="s">
        <v>192</v>
      </c>
      <c r="J83" s="13" t="s">
        <v>192</v>
      </c>
      <c r="K83" t="s">
        <v>192</v>
      </c>
      <c r="L83" s="13" t="s">
        <v>192</v>
      </c>
    </row>
    <row r="84" spans="1:12" x14ac:dyDescent="0.3">
      <c r="A84" s="12" t="s">
        <v>83</v>
      </c>
      <c r="B84" s="12" t="s">
        <v>193</v>
      </c>
      <c r="C84" t="s">
        <v>193</v>
      </c>
      <c r="D84" s="13" t="s">
        <v>193</v>
      </c>
      <c r="E84" t="s">
        <v>193</v>
      </c>
      <c r="F84" s="13" t="s">
        <v>193</v>
      </c>
      <c r="G84" s="13" t="s">
        <v>193</v>
      </c>
      <c r="H84" s="13" t="s">
        <v>193</v>
      </c>
      <c r="I84" s="13" t="s">
        <v>193</v>
      </c>
      <c r="J84" s="13" t="s">
        <v>193</v>
      </c>
      <c r="K84" t="s">
        <v>193</v>
      </c>
      <c r="L84" s="13" t="s">
        <v>193</v>
      </c>
    </row>
    <row r="85" spans="1:12" x14ac:dyDescent="0.3">
      <c r="A85" s="12" t="s">
        <v>84</v>
      </c>
      <c r="B85" s="12" t="s">
        <v>194</v>
      </c>
      <c r="C85" t="s">
        <v>194</v>
      </c>
      <c r="D85" s="13" t="s">
        <v>194</v>
      </c>
      <c r="E85" t="s">
        <v>194</v>
      </c>
      <c r="F85" s="13" t="s">
        <v>194</v>
      </c>
      <c r="G85" s="13" t="s">
        <v>194</v>
      </c>
      <c r="H85" s="13" t="s">
        <v>194</v>
      </c>
      <c r="I85" s="13" t="s">
        <v>194</v>
      </c>
      <c r="J85" s="13" t="s">
        <v>194</v>
      </c>
      <c r="K85" t="s">
        <v>194</v>
      </c>
      <c r="L85" s="13" t="s">
        <v>194</v>
      </c>
    </row>
    <row r="86" spans="1:12" x14ac:dyDescent="0.3">
      <c r="A86" s="12" t="s">
        <v>85</v>
      </c>
      <c r="B86" s="12"/>
      <c r="C86"/>
      <c r="D86" s="13" t="s">
        <v>244</v>
      </c>
      <c r="E86" t="s">
        <v>244</v>
      </c>
      <c r="F86" s="13"/>
      <c r="K86"/>
    </row>
    <row r="87" spans="1:12" x14ac:dyDescent="0.3">
      <c r="A87" s="12" t="s">
        <v>86</v>
      </c>
      <c r="B87" s="12" t="s">
        <v>195</v>
      </c>
      <c r="C87"/>
      <c r="D87" s="13" t="s">
        <v>195</v>
      </c>
      <c r="E87" t="s">
        <v>195</v>
      </c>
      <c r="F87" s="13" t="s">
        <v>195</v>
      </c>
      <c r="G87" s="13" t="s">
        <v>195</v>
      </c>
      <c r="H87" s="13" t="s">
        <v>195</v>
      </c>
      <c r="I87" s="13" t="s">
        <v>195</v>
      </c>
      <c r="J87" s="13" t="s">
        <v>195</v>
      </c>
      <c r="K87" t="s">
        <v>195</v>
      </c>
      <c r="L87" s="13" t="s">
        <v>195</v>
      </c>
    </row>
    <row r="88" spans="1:12" x14ac:dyDescent="0.3">
      <c r="A88" s="12" t="s">
        <v>87</v>
      </c>
      <c r="B88" s="12" t="s">
        <v>196</v>
      </c>
      <c r="C88"/>
      <c r="D88" s="13" t="s">
        <v>196</v>
      </c>
      <c r="E88" t="s">
        <v>196</v>
      </c>
      <c r="F88" s="13" t="s">
        <v>196</v>
      </c>
      <c r="G88" s="13" t="s">
        <v>196</v>
      </c>
      <c r="H88" s="13" t="s">
        <v>196</v>
      </c>
      <c r="I88" s="13" t="s">
        <v>196</v>
      </c>
      <c r="K88" t="s">
        <v>196</v>
      </c>
      <c r="L88" s="13" t="s">
        <v>196</v>
      </c>
    </row>
    <row r="89" spans="1:12" x14ac:dyDescent="0.3">
      <c r="A89" s="12" t="s">
        <v>88</v>
      </c>
      <c r="B89" s="12"/>
      <c r="C89"/>
      <c r="D89" s="13" t="s">
        <v>245</v>
      </c>
      <c r="E89" t="s">
        <v>245</v>
      </c>
      <c r="F89" s="13" t="s">
        <v>245</v>
      </c>
      <c r="G89" s="13" t="s">
        <v>245</v>
      </c>
      <c r="H89" s="13" t="s">
        <v>245</v>
      </c>
      <c r="I89" s="13" t="s">
        <v>245</v>
      </c>
      <c r="J89" s="13" t="s">
        <v>245</v>
      </c>
      <c r="K89"/>
      <c r="L89" s="13" t="s">
        <v>245</v>
      </c>
    </row>
    <row r="90" spans="1:12" x14ac:dyDescent="0.3">
      <c r="A90" s="12" t="s">
        <v>89</v>
      </c>
      <c r="B90" s="12" t="s">
        <v>197</v>
      </c>
      <c r="C90"/>
      <c r="D90" s="13" t="s">
        <v>197</v>
      </c>
      <c r="E90" t="s">
        <v>197</v>
      </c>
      <c r="F90" s="13"/>
      <c r="I90" s="13" t="s">
        <v>197</v>
      </c>
      <c r="K90" t="s">
        <v>197</v>
      </c>
    </row>
    <row r="91" spans="1:12" x14ac:dyDescent="0.3">
      <c r="A91" s="12" t="s">
        <v>90</v>
      </c>
      <c r="B91" s="12"/>
      <c r="C91"/>
      <c r="D91" s="13" t="s">
        <v>246</v>
      </c>
      <c r="E91" t="s">
        <v>246</v>
      </c>
      <c r="F91" s="13"/>
      <c r="I91" s="13" t="s">
        <v>246</v>
      </c>
      <c r="J91" s="13" t="s">
        <v>246</v>
      </c>
      <c r="K91"/>
      <c r="L91" s="13" t="s">
        <v>246</v>
      </c>
    </row>
    <row r="92" spans="1:12" x14ac:dyDescent="0.3">
      <c r="A92" s="12" t="s">
        <v>91</v>
      </c>
      <c r="B92" s="12" t="s">
        <v>198</v>
      </c>
      <c r="C92" t="s">
        <v>198</v>
      </c>
      <c r="D92" s="13" t="s">
        <v>198</v>
      </c>
      <c r="E92" t="s">
        <v>198</v>
      </c>
      <c r="F92" s="13" t="s">
        <v>198</v>
      </c>
      <c r="G92" s="13" t="s">
        <v>198</v>
      </c>
      <c r="H92" s="13" t="s">
        <v>198</v>
      </c>
      <c r="I92" s="13" t="s">
        <v>198</v>
      </c>
      <c r="J92" s="13" t="s">
        <v>198</v>
      </c>
      <c r="K92" t="s">
        <v>198</v>
      </c>
      <c r="L92" s="13" t="s">
        <v>198</v>
      </c>
    </row>
    <row r="93" spans="1:12" x14ac:dyDescent="0.3">
      <c r="A93" s="12" t="s">
        <v>92</v>
      </c>
      <c r="B93" s="12" t="s">
        <v>199</v>
      </c>
      <c r="C93" t="s">
        <v>199</v>
      </c>
      <c r="D93" s="13" t="s">
        <v>199</v>
      </c>
      <c r="E93" t="s">
        <v>201</v>
      </c>
      <c r="F93" s="13" t="s">
        <v>199</v>
      </c>
      <c r="G93" s="13" t="s">
        <v>199</v>
      </c>
      <c r="H93" s="13" t="s">
        <v>199</v>
      </c>
      <c r="I93" s="13" t="s">
        <v>199</v>
      </c>
      <c r="J93" s="13" t="s">
        <v>201</v>
      </c>
      <c r="K93" t="s">
        <v>199</v>
      </c>
      <c r="L93" s="13" t="s">
        <v>199</v>
      </c>
    </row>
    <row r="94" spans="1:12" x14ac:dyDescent="0.3">
      <c r="A94" s="12" t="s">
        <v>93</v>
      </c>
      <c r="B94" s="12" t="s">
        <v>200</v>
      </c>
      <c r="C94" t="s">
        <v>202</v>
      </c>
      <c r="D94" s="13" t="s">
        <v>200</v>
      </c>
      <c r="E94" t="s">
        <v>200</v>
      </c>
      <c r="F94" s="13" t="s">
        <v>200</v>
      </c>
      <c r="G94" s="13" t="s">
        <v>200</v>
      </c>
      <c r="H94" s="13" t="s">
        <v>200</v>
      </c>
      <c r="I94" s="13" t="s">
        <v>200</v>
      </c>
      <c r="J94" s="13" t="s">
        <v>200</v>
      </c>
      <c r="K94" t="s">
        <v>200</v>
      </c>
      <c r="L94" s="13" t="s">
        <v>200</v>
      </c>
    </row>
    <row r="95" spans="1:12" x14ac:dyDescent="0.3">
      <c r="A95" s="12" t="s">
        <v>94</v>
      </c>
      <c r="B95" s="12" t="s">
        <v>201</v>
      </c>
      <c r="C95" t="s">
        <v>201</v>
      </c>
      <c r="D95" s="13" t="s">
        <v>201</v>
      </c>
      <c r="E95" t="s">
        <v>199</v>
      </c>
      <c r="F95" s="13" t="s">
        <v>201</v>
      </c>
      <c r="G95" s="13" t="s">
        <v>201</v>
      </c>
      <c r="H95" s="13" t="s">
        <v>201</v>
      </c>
      <c r="I95" s="13" t="s">
        <v>201</v>
      </c>
      <c r="J95" s="13" t="s">
        <v>199</v>
      </c>
      <c r="K95" t="s">
        <v>201</v>
      </c>
      <c r="L95" s="13" t="s">
        <v>201</v>
      </c>
    </row>
    <row r="96" spans="1:12" x14ac:dyDescent="0.3">
      <c r="A96" s="12" t="s">
        <v>95</v>
      </c>
      <c r="B96" s="12" t="s">
        <v>202</v>
      </c>
      <c r="C96" t="s">
        <v>200</v>
      </c>
      <c r="D96" s="13" t="s">
        <v>202</v>
      </c>
      <c r="E96" t="s">
        <v>202</v>
      </c>
      <c r="F96" s="13" t="s">
        <v>202</v>
      </c>
      <c r="G96" s="13" t="s">
        <v>202</v>
      </c>
      <c r="H96" s="13" t="s">
        <v>202</v>
      </c>
      <c r="I96" s="13" t="s">
        <v>202</v>
      </c>
      <c r="J96" s="13" t="s">
        <v>202</v>
      </c>
      <c r="K96" t="s">
        <v>202</v>
      </c>
      <c r="L96" s="13" t="s">
        <v>202</v>
      </c>
    </row>
    <row r="97" spans="1:12" x14ac:dyDescent="0.3">
      <c r="A97" s="12" t="s">
        <v>96</v>
      </c>
      <c r="B97" s="12" t="s">
        <v>203</v>
      </c>
      <c r="C97" t="s">
        <v>203</v>
      </c>
      <c r="D97" s="13" t="s">
        <v>203</v>
      </c>
      <c r="E97" t="s">
        <v>203</v>
      </c>
      <c r="F97" s="13" t="s">
        <v>203</v>
      </c>
      <c r="G97" s="13" t="s">
        <v>203</v>
      </c>
      <c r="H97" s="13" t="s">
        <v>203</v>
      </c>
      <c r="I97" s="13" t="s">
        <v>204</v>
      </c>
      <c r="J97" s="13" t="s">
        <v>203</v>
      </c>
      <c r="K97" t="s">
        <v>203</v>
      </c>
      <c r="L97" s="13" t="s">
        <v>203</v>
      </c>
    </row>
    <row r="98" spans="1:12" x14ac:dyDescent="0.3">
      <c r="A98" s="12" t="s">
        <v>97</v>
      </c>
      <c r="B98" s="12" t="s">
        <v>204</v>
      </c>
      <c r="C98" t="s">
        <v>204</v>
      </c>
      <c r="D98" s="13" t="s">
        <v>204</v>
      </c>
      <c r="E98" t="s">
        <v>204</v>
      </c>
      <c r="F98" s="13" t="s">
        <v>204</v>
      </c>
      <c r="G98" s="13" t="s">
        <v>204</v>
      </c>
      <c r="H98" s="13" t="s">
        <v>204</v>
      </c>
      <c r="I98" s="13" t="s">
        <v>204</v>
      </c>
      <c r="J98" s="13" t="s">
        <v>204</v>
      </c>
      <c r="K98" t="s">
        <v>204</v>
      </c>
      <c r="L98" s="13" t="s">
        <v>204</v>
      </c>
    </row>
    <row r="99" spans="1:12" x14ac:dyDescent="0.3">
      <c r="A99" s="12" t="s">
        <v>98</v>
      </c>
      <c r="B99" s="12" t="s">
        <v>204</v>
      </c>
      <c r="C99" t="s">
        <v>204</v>
      </c>
      <c r="D99" s="13" t="s">
        <v>204</v>
      </c>
      <c r="E99" t="s">
        <v>204</v>
      </c>
      <c r="F99" s="13" t="s">
        <v>204</v>
      </c>
      <c r="G99" s="13" t="s">
        <v>204</v>
      </c>
      <c r="H99" s="13" t="s">
        <v>204</v>
      </c>
      <c r="I99" s="13" t="s">
        <v>204</v>
      </c>
      <c r="J99" s="13" t="s">
        <v>204</v>
      </c>
      <c r="K99" t="s">
        <v>204</v>
      </c>
      <c r="L99" s="13" t="s">
        <v>203</v>
      </c>
    </row>
    <row r="100" spans="1:12" x14ac:dyDescent="0.3">
      <c r="A100" s="12" t="s">
        <v>99</v>
      </c>
      <c r="B100" s="12" t="s">
        <v>203</v>
      </c>
      <c r="C100" t="s">
        <v>203</v>
      </c>
      <c r="D100" s="13" t="s">
        <v>203</v>
      </c>
      <c r="E100" t="s">
        <v>203</v>
      </c>
      <c r="F100" s="13" t="s">
        <v>203</v>
      </c>
      <c r="G100" s="13" t="s">
        <v>203</v>
      </c>
      <c r="H100" s="13" t="s">
        <v>203</v>
      </c>
      <c r="I100" s="13" t="s">
        <v>203</v>
      </c>
      <c r="J100" s="13" t="s">
        <v>204</v>
      </c>
      <c r="K100" t="s">
        <v>203</v>
      </c>
      <c r="L100" s="13" t="s">
        <v>203</v>
      </c>
    </row>
    <row r="101" spans="1:12" x14ac:dyDescent="0.3">
      <c r="A101" s="12" t="s">
        <v>100</v>
      </c>
      <c r="B101" s="12" t="s">
        <v>203</v>
      </c>
      <c r="C101" t="s">
        <v>203</v>
      </c>
      <c r="D101" s="13" t="s">
        <v>203</v>
      </c>
      <c r="E101" t="s">
        <v>203</v>
      </c>
      <c r="F101" s="13" t="s">
        <v>203</v>
      </c>
      <c r="G101" s="13" t="s">
        <v>203</v>
      </c>
      <c r="H101" s="13" t="s">
        <v>203</v>
      </c>
      <c r="I101" s="13" t="s">
        <v>203</v>
      </c>
      <c r="J101" s="13" t="s">
        <v>203</v>
      </c>
      <c r="K101" t="s">
        <v>203</v>
      </c>
      <c r="L101" s="13" t="s">
        <v>204</v>
      </c>
    </row>
    <row r="102" spans="1:12" x14ac:dyDescent="0.3">
      <c r="A102" s="12" t="s">
        <v>101</v>
      </c>
      <c r="B102" s="12" t="s">
        <v>204</v>
      </c>
      <c r="C102" t="s">
        <v>203</v>
      </c>
      <c r="D102" s="13" t="s">
        <v>204</v>
      </c>
      <c r="E102" t="s">
        <v>203</v>
      </c>
      <c r="F102" s="13" t="s">
        <v>203</v>
      </c>
      <c r="G102" s="13" t="s">
        <v>204</v>
      </c>
      <c r="H102" s="13" t="s">
        <v>203</v>
      </c>
      <c r="I102" s="13" t="s">
        <v>204</v>
      </c>
      <c r="J102" s="13" t="s">
        <v>204</v>
      </c>
      <c r="K102" t="s">
        <v>203</v>
      </c>
      <c r="L102" s="13" t="s">
        <v>203</v>
      </c>
    </row>
    <row r="103" spans="1:12" x14ac:dyDescent="0.3">
      <c r="A103" s="12" t="s">
        <v>102</v>
      </c>
      <c r="B103" s="12" t="s">
        <v>203</v>
      </c>
      <c r="C103" t="s">
        <v>204</v>
      </c>
      <c r="D103" s="13" t="s">
        <v>204</v>
      </c>
      <c r="E103" t="s">
        <v>204</v>
      </c>
      <c r="F103" s="13" t="s">
        <v>204</v>
      </c>
      <c r="G103" s="13" t="s">
        <v>204</v>
      </c>
      <c r="H103" s="13" t="s">
        <v>204</v>
      </c>
      <c r="I103" s="13" t="s">
        <v>204</v>
      </c>
      <c r="J103" s="13" t="s">
        <v>204</v>
      </c>
      <c r="K103" t="s">
        <v>203</v>
      </c>
      <c r="L103" s="13" t="s">
        <v>203</v>
      </c>
    </row>
    <row r="104" spans="1:12" x14ac:dyDescent="0.3">
      <c r="A104" s="12" t="s">
        <v>103</v>
      </c>
      <c r="B104" s="12" t="s">
        <v>203</v>
      </c>
      <c r="C104" t="s">
        <v>204</v>
      </c>
      <c r="D104" s="13" t="s">
        <v>204</v>
      </c>
      <c r="E104" t="s">
        <v>204</v>
      </c>
      <c r="F104" s="13" t="s">
        <v>204</v>
      </c>
      <c r="G104" s="13" t="s">
        <v>204</v>
      </c>
      <c r="H104" s="13" t="s">
        <v>204</v>
      </c>
      <c r="I104" s="13" t="s">
        <v>203</v>
      </c>
      <c r="J104" s="13" t="s">
        <v>204</v>
      </c>
      <c r="K104" t="s">
        <v>204</v>
      </c>
      <c r="L104" s="13" t="s">
        <v>203</v>
      </c>
    </row>
    <row r="105" spans="1:12" x14ac:dyDescent="0.3">
      <c r="A105" s="12" t="s">
        <v>104</v>
      </c>
      <c r="B105" s="12" t="s">
        <v>203</v>
      </c>
      <c r="C105" t="s">
        <v>203</v>
      </c>
      <c r="D105" s="13" t="s">
        <v>203</v>
      </c>
      <c r="E105" t="s">
        <v>203</v>
      </c>
      <c r="F105" s="13" t="s">
        <v>203</v>
      </c>
      <c r="G105" s="13" t="s">
        <v>203</v>
      </c>
      <c r="H105" s="13" t="s">
        <v>203</v>
      </c>
      <c r="I105" s="13" t="s">
        <v>203</v>
      </c>
      <c r="J105" s="13" t="s">
        <v>203</v>
      </c>
      <c r="K105" t="s">
        <v>204</v>
      </c>
      <c r="L105" s="13" t="s">
        <v>204</v>
      </c>
    </row>
    <row r="106" spans="1:12" x14ac:dyDescent="0.3">
      <c r="A106" s="12" t="s">
        <v>105</v>
      </c>
      <c r="B106" s="12" t="s">
        <v>203</v>
      </c>
      <c r="C106" t="s">
        <v>203</v>
      </c>
      <c r="D106" s="13" t="s">
        <v>203</v>
      </c>
      <c r="E106" t="s">
        <v>203</v>
      </c>
      <c r="F106" s="13" t="s">
        <v>203</v>
      </c>
      <c r="G106" s="13" t="s">
        <v>203</v>
      </c>
      <c r="H106" s="13" t="s">
        <v>203</v>
      </c>
      <c r="I106" s="13" t="s">
        <v>203</v>
      </c>
      <c r="J106" s="13" t="s">
        <v>203</v>
      </c>
      <c r="K106" t="s">
        <v>203</v>
      </c>
      <c r="L106" s="13" t="s">
        <v>203</v>
      </c>
    </row>
    <row r="107" spans="1:12" x14ac:dyDescent="0.3">
      <c r="A107" s="12" t="s">
        <v>106</v>
      </c>
      <c r="B107" s="12" t="s">
        <v>204</v>
      </c>
      <c r="C107" t="s">
        <v>204</v>
      </c>
      <c r="D107" s="13" t="s">
        <v>204</v>
      </c>
      <c r="E107" t="s">
        <v>204</v>
      </c>
      <c r="F107" s="13" t="s">
        <v>204</v>
      </c>
      <c r="G107" s="13" t="s">
        <v>204</v>
      </c>
      <c r="H107" s="13" t="s">
        <v>204</v>
      </c>
      <c r="I107" s="13" t="s">
        <v>204</v>
      </c>
      <c r="J107" s="13" t="s">
        <v>203</v>
      </c>
      <c r="K107" t="s">
        <v>204</v>
      </c>
      <c r="L107" s="13" t="s">
        <v>203</v>
      </c>
    </row>
    <row r="108" spans="1:12" x14ac:dyDescent="0.3">
      <c r="A108" s="12" t="s">
        <v>107</v>
      </c>
      <c r="B108" s="12" t="s">
        <v>203</v>
      </c>
      <c r="C108" t="s">
        <v>203</v>
      </c>
      <c r="D108" s="13" t="s">
        <v>203</v>
      </c>
      <c r="E108" t="s">
        <v>204</v>
      </c>
      <c r="F108" s="13" t="s">
        <v>203</v>
      </c>
      <c r="G108" s="13" t="s">
        <v>203</v>
      </c>
      <c r="H108" s="13" t="s">
        <v>203</v>
      </c>
      <c r="I108" s="13" t="s">
        <v>204</v>
      </c>
      <c r="J108" s="13" t="s">
        <v>203</v>
      </c>
      <c r="K108" t="s">
        <v>204</v>
      </c>
      <c r="L108" s="13" t="s">
        <v>204</v>
      </c>
    </row>
    <row r="109" spans="1:12" x14ac:dyDescent="0.3">
      <c r="A109" s="12" t="s">
        <v>108</v>
      </c>
      <c r="B109" s="12" t="s">
        <v>204</v>
      </c>
      <c r="C109" t="s">
        <v>203</v>
      </c>
      <c r="D109" s="13" t="s">
        <v>204</v>
      </c>
      <c r="E109" t="s">
        <v>204</v>
      </c>
      <c r="F109" s="13" t="s">
        <v>204</v>
      </c>
      <c r="G109" s="13" t="s">
        <v>204</v>
      </c>
      <c r="H109" s="13" t="s">
        <v>204</v>
      </c>
      <c r="I109" s="13" t="s">
        <v>204</v>
      </c>
      <c r="J109" s="13" t="s">
        <v>204</v>
      </c>
      <c r="K109" t="s">
        <v>204</v>
      </c>
      <c r="L109" s="13" t="s">
        <v>203</v>
      </c>
    </row>
    <row r="110" spans="1:12" x14ac:dyDescent="0.3">
      <c r="A110" s="12" t="s">
        <v>109</v>
      </c>
      <c r="B110" s="12" t="s">
        <v>204</v>
      </c>
      <c r="C110" t="s">
        <v>204</v>
      </c>
      <c r="D110" s="13" t="s">
        <v>203</v>
      </c>
      <c r="E110" t="s">
        <v>203</v>
      </c>
      <c r="F110" s="13" t="s">
        <v>203</v>
      </c>
      <c r="G110" s="13" t="s">
        <v>203</v>
      </c>
      <c r="H110" s="13" t="s">
        <v>203</v>
      </c>
      <c r="I110" s="13" t="s">
        <v>203</v>
      </c>
      <c r="J110" s="13" t="s">
        <v>204</v>
      </c>
      <c r="K110" t="s">
        <v>204</v>
      </c>
      <c r="L110" s="13" t="s">
        <v>203</v>
      </c>
    </row>
    <row r="111" spans="1:12" x14ac:dyDescent="0.3">
      <c r="A111" s="12" t="s">
        <v>110</v>
      </c>
      <c r="B111" s="12" t="s">
        <v>203</v>
      </c>
      <c r="C111" t="s">
        <v>203</v>
      </c>
      <c r="D111" s="13" t="s">
        <v>203</v>
      </c>
      <c r="E111" t="s">
        <v>203</v>
      </c>
      <c r="F111" s="13" t="s">
        <v>203</v>
      </c>
      <c r="G111" s="13" t="s">
        <v>203</v>
      </c>
      <c r="H111" s="13" t="s">
        <v>203</v>
      </c>
      <c r="I111" s="13" t="s">
        <v>203</v>
      </c>
      <c r="J111" s="13" t="s">
        <v>203</v>
      </c>
      <c r="K111" t="s">
        <v>203</v>
      </c>
      <c r="L111" s="13" t="s">
        <v>204</v>
      </c>
    </row>
    <row r="112" spans="1:12" x14ac:dyDescent="0.3">
      <c r="A112" s="12" t="s">
        <v>111</v>
      </c>
      <c r="B112" s="12" t="s">
        <v>205</v>
      </c>
      <c r="C112" t="s">
        <v>205</v>
      </c>
      <c r="D112" s="13" t="s">
        <v>205</v>
      </c>
      <c r="E112" t="s">
        <v>205</v>
      </c>
      <c r="F112" s="13" t="s">
        <v>205</v>
      </c>
      <c r="G112" s="13" t="s">
        <v>205</v>
      </c>
      <c r="H112" s="13" t="s">
        <v>205</v>
      </c>
      <c r="I112" s="13" t="s">
        <v>205</v>
      </c>
      <c r="J112" s="13" t="s">
        <v>205</v>
      </c>
      <c r="K112" t="s">
        <v>205</v>
      </c>
      <c r="L112" s="13" t="s">
        <v>205</v>
      </c>
    </row>
    <row r="113" spans="1:12" x14ac:dyDescent="0.3">
      <c r="A113" s="12" t="s">
        <v>112</v>
      </c>
      <c r="B113" s="12" t="s">
        <v>206</v>
      </c>
      <c r="C113" t="s">
        <v>247</v>
      </c>
      <c r="D113" s="13" t="s">
        <v>206</v>
      </c>
      <c r="E113" t="s">
        <v>247</v>
      </c>
      <c r="F113" s="13" t="s">
        <v>206</v>
      </c>
      <c r="G113" s="13" t="s">
        <v>206</v>
      </c>
      <c r="H113" s="13" t="s">
        <v>206</v>
      </c>
      <c r="I113" s="13" t="s">
        <v>247</v>
      </c>
      <c r="J113" s="13" t="s">
        <v>206</v>
      </c>
      <c r="K113" t="s">
        <v>206</v>
      </c>
      <c r="L113" s="13" t="s">
        <v>206</v>
      </c>
    </row>
    <row r="114" spans="1:12" x14ac:dyDescent="0.3">
      <c r="A114" s="12" t="s">
        <v>113</v>
      </c>
      <c r="B114" s="12" t="s">
        <v>207</v>
      </c>
      <c r="C114" t="s">
        <v>248</v>
      </c>
      <c r="D114" s="13" t="s">
        <v>207</v>
      </c>
      <c r="E114" t="s">
        <v>249</v>
      </c>
      <c r="F114" s="13" t="s">
        <v>207</v>
      </c>
      <c r="G114" s="13" t="s">
        <v>207</v>
      </c>
      <c r="H114" s="13" t="s">
        <v>207</v>
      </c>
      <c r="I114" s="13" t="s">
        <v>207</v>
      </c>
      <c r="J114" s="13" t="s">
        <v>207</v>
      </c>
      <c r="K114" t="s">
        <v>207</v>
      </c>
      <c r="L114" s="13" t="s">
        <v>249</v>
      </c>
    </row>
    <row r="115" spans="1:12" x14ac:dyDescent="0.3">
      <c r="A115" s="12" t="s">
        <v>114</v>
      </c>
      <c r="B115" s="12" t="s">
        <v>208</v>
      </c>
      <c r="C115" t="s">
        <v>252</v>
      </c>
      <c r="D115" s="13" t="s">
        <v>208</v>
      </c>
      <c r="E115" t="s">
        <v>252</v>
      </c>
      <c r="F115" s="13" t="s">
        <v>250</v>
      </c>
      <c r="G115" s="13" t="s">
        <v>208</v>
      </c>
      <c r="H115" s="13" t="s">
        <v>208</v>
      </c>
      <c r="I115" s="13" t="s">
        <v>251</v>
      </c>
      <c r="J115" s="13" t="s">
        <v>252</v>
      </c>
      <c r="K115" t="s">
        <v>208</v>
      </c>
      <c r="L115" s="13" t="s">
        <v>251</v>
      </c>
    </row>
    <row r="116" spans="1:12" x14ac:dyDescent="0.3">
      <c r="A116" s="12" t="s">
        <v>115</v>
      </c>
      <c r="B116" s="12" t="s">
        <v>209</v>
      </c>
      <c r="C116" t="s">
        <v>253</v>
      </c>
      <c r="D116" s="13" t="s">
        <v>253</v>
      </c>
      <c r="E116" t="s">
        <v>253</v>
      </c>
      <c r="F116" s="13" t="s">
        <v>209</v>
      </c>
      <c r="G116" s="13" t="s">
        <v>209</v>
      </c>
      <c r="H116" s="13" t="s">
        <v>209</v>
      </c>
      <c r="I116" s="13" t="s">
        <v>253</v>
      </c>
      <c r="J116" s="13" t="s">
        <v>253</v>
      </c>
      <c r="K116" t="s">
        <v>253</v>
      </c>
      <c r="L116" s="13" t="s">
        <v>209</v>
      </c>
    </row>
    <row r="117" spans="1:12" x14ac:dyDescent="0.3">
      <c r="A117" s="12" t="s">
        <v>116</v>
      </c>
      <c r="B117" s="12" t="s">
        <v>210</v>
      </c>
      <c r="C117" t="s">
        <v>210</v>
      </c>
      <c r="D117" s="13" t="s">
        <v>210</v>
      </c>
      <c r="E117" t="s">
        <v>210</v>
      </c>
      <c r="F117" s="13" t="s">
        <v>210</v>
      </c>
      <c r="G117" s="13" t="s">
        <v>210</v>
      </c>
      <c r="H117" s="13" t="s">
        <v>210</v>
      </c>
      <c r="I117" s="13" t="s">
        <v>210</v>
      </c>
      <c r="J117" s="13" t="s">
        <v>210</v>
      </c>
      <c r="K117" t="s">
        <v>210</v>
      </c>
      <c r="L117" s="13" t="s">
        <v>210</v>
      </c>
    </row>
    <row r="118" spans="1:12" x14ac:dyDescent="0.3">
      <c r="A118" s="12" t="s">
        <v>117</v>
      </c>
      <c r="B118" s="12" t="s">
        <v>211</v>
      </c>
      <c r="C118"/>
      <c r="D118" s="13" t="s">
        <v>211</v>
      </c>
      <c r="E118" t="s">
        <v>211</v>
      </c>
      <c r="F118" s="13" t="s">
        <v>211</v>
      </c>
      <c r="G118" s="13" t="s">
        <v>211</v>
      </c>
      <c r="H118" s="13" t="s">
        <v>211</v>
      </c>
      <c r="J118" s="13" t="s">
        <v>211</v>
      </c>
      <c r="K118" t="s">
        <v>211</v>
      </c>
    </row>
    <row r="119" spans="1:12" x14ac:dyDescent="0.3">
      <c r="A119" s="12" t="s">
        <v>118</v>
      </c>
      <c r="B119" s="12" t="s">
        <v>212</v>
      </c>
      <c r="C119"/>
      <c r="D119" s="13"/>
      <c r="E119"/>
      <c r="F119" s="13" t="s">
        <v>212</v>
      </c>
      <c r="G119" s="13" t="s">
        <v>212</v>
      </c>
      <c r="H119" s="13" t="s">
        <v>212</v>
      </c>
      <c r="K119" t="s">
        <v>212</v>
      </c>
    </row>
    <row r="120" spans="1:12" x14ac:dyDescent="0.3">
      <c r="A120" s="12" t="s">
        <v>119</v>
      </c>
      <c r="B120" s="12" t="s">
        <v>210</v>
      </c>
      <c r="C120"/>
      <c r="D120" s="13" t="s">
        <v>210</v>
      </c>
      <c r="E120" t="s">
        <v>210</v>
      </c>
      <c r="F120" s="13" t="s">
        <v>210</v>
      </c>
      <c r="G120" s="13" t="s">
        <v>210</v>
      </c>
      <c r="H120" s="13" t="s">
        <v>210</v>
      </c>
      <c r="I120" s="13" t="s">
        <v>210</v>
      </c>
      <c r="J120" s="13" t="s">
        <v>210</v>
      </c>
      <c r="K120" t="s">
        <v>210</v>
      </c>
    </row>
    <row r="121" spans="1:12" x14ac:dyDescent="0.3">
      <c r="A121" s="12" t="s">
        <v>120</v>
      </c>
      <c r="B121" s="12" t="s">
        <v>211</v>
      </c>
      <c r="C121" t="s">
        <v>211</v>
      </c>
      <c r="D121" s="13" t="s">
        <v>211</v>
      </c>
      <c r="E121"/>
      <c r="F121" s="13" t="s">
        <v>211</v>
      </c>
      <c r="G121" s="13" t="s">
        <v>211</v>
      </c>
      <c r="H121" s="13" t="s">
        <v>211</v>
      </c>
      <c r="I121" s="13" t="s">
        <v>211</v>
      </c>
      <c r="J121" s="13" t="s">
        <v>211</v>
      </c>
      <c r="K121" t="s">
        <v>211</v>
      </c>
      <c r="L121" s="13" t="s">
        <v>211</v>
      </c>
    </row>
    <row r="122" spans="1:12" x14ac:dyDescent="0.3">
      <c r="A122" s="12" t="s">
        <v>121</v>
      </c>
      <c r="B122" s="12"/>
      <c r="C122"/>
      <c r="D122" s="13"/>
      <c r="E122"/>
      <c r="F122" s="13"/>
      <c r="J122" s="13" t="s">
        <v>212</v>
      </c>
      <c r="K122"/>
    </row>
    <row r="123" spans="1:12" x14ac:dyDescent="0.3">
      <c r="A123" s="12" t="s">
        <v>122</v>
      </c>
      <c r="B123" s="12" t="s">
        <v>210</v>
      </c>
      <c r="C123"/>
      <c r="D123" s="13"/>
      <c r="E123"/>
      <c r="F123" s="13" t="s">
        <v>210</v>
      </c>
      <c r="G123" s="13" t="s">
        <v>210</v>
      </c>
      <c r="H123" s="13" t="s">
        <v>210</v>
      </c>
      <c r="I123" s="13" t="s">
        <v>210</v>
      </c>
      <c r="K123" t="s">
        <v>210</v>
      </c>
    </row>
    <row r="124" spans="1:12" x14ac:dyDescent="0.3">
      <c r="A124" s="12" t="s">
        <v>123</v>
      </c>
      <c r="B124" s="12" t="s">
        <v>211</v>
      </c>
      <c r="C124" t="s">
        <v>211</v>
      </c>
      <c r="D124" s="13" t="s">
        <v>211</v>
      </c>
      <c r="E124" t="s">
        <v>211</v>
      </c>
      <c r="F124" s="13" t="s">
        <v>211</v>
      </c>
      <c r="G124" s="13" t="s">
        <v>211</v>
      </c>
      <c r="H124" s="13" t="s">
        <v>211</v>
      </c>
      <c r="I124" s="13" t="s">
        <v>211</v>
      </c>
      <c r="J124" s="13" t="s">
        <v>211</v>
      </c>
      <c r="K124" t="s">
        <v>211</v>
      </c>
      <c r="L124" s="13" t="s">
        <v>211</v>
      </c>
    </row>
    <row r="125" spans="1:12" x14ac:dyDescent="0.3">
      <c r="A125" s="12" t="s">
        <v>124</v>
      </c>
      <c r="B125" s="12"/>
      <c r="C125"/>
      <c r="D125" s="13"/>
      <c r="E125" t="s">
        <v>212</v>
      </c>
      <c r="F125" s="13"/>
      <c r="I125" s="13" t="s">
        <v>212</v>
      </c>
      <c r="J125" s="13" t="s">
        <v>212</v>
      </c>
      <c r="K125"/>
    </row>
    <row r="126" spans="1:12" x14ac:dyDescent="0.3">
      <c r="A126" s="12" t="s">
        <v>125</v>
      </c>
      <c r="B126" s="12" t="s">
        <v>210</v>
      </c>
      <c r="C126"/>
      <c r="D126" s="13" t="s">
        <v>210</v>
      </c>
      <c r="E126" t="s">
        <v>210</v>
      </c>
      <c r="F126" s="13" t="s">
        <v>210</v>
      </c>
      <c r="G126" s="13" t="s">
        <v>210</v>
      </c>
      <c r="H126" s="13" t="s">
        <v>210</v>
      </c>
      <c r="K126" t="s">
        <v>210</v>
      </c>
    </row>
    <row r="127" spans="1:12" x14ac:dyDescent="0.3">
      <c r="A127" s="12" t="s">
        <v>126</v>
      </c>
      <c r="B127" s="12" t="s">
        <v>211</v>
      </c>
      <c r="C127" t="s">
        <v>211</v>
      </c>
      <c r="D127" s="13" t="s">
        <v>211</v>
      </c>
      <c r="E127" t="s">
        <v>211</v>
      </c>
      <c r="F127" s="13" t="s">
        <v>211</v>
      </c>
      <c r="G127" s="13" t="s">
        <v>211</v>
      </c>
      <c r="H127" s="13" t="s">
        <v>211</v>
      </c>
      <c r="I127" s="13" t="s">
        <v>211</v>
      </c>
      <c r="J127" s="13" t="s">
        <v>211</v>
      </c>
      <c r="K127" t="s">
        <v>211</v>
      </c>
    </row>
    <row r="128" spans="1:12" x14ac:dyDescent="0.3">
      <c r="A128" s="12" t="s">
        <v>127</v>
      </c>
      <c r="B128" s="12"/>
      <c r="C128" t="s">
        <v>212</v>
      </c>
      <c r="D128" s="13" t="s">
        <v>212</v>
      </c>
      <c r="E128" t="s">
        <v>212</v>
      </c>
      <c r="F128" s="13" t="s">
        <v>212</v>
      </c>
      <c r="G128" s="13" t="s">
        <v>212</v>
      </c>
      <c r="H128" s="13" t="s">
        <v>212</v>
      </c>
      <c r="I128" s="13" t="s">
        <v>212</v>
      </c>
      <c r="J128" s="13" t="s">
        <v>212</v>
      </c>
      <c r="K128" t="s">
        <v>212</v>
      </c>
      <c r="L128" s="13" t="s">
        <v>212</v>
      </c>
    </row>
    <row r="129" spans="1:12" x14ac:dyDescent="0.3">
      <c r="A129" s="12" t="s">
        <v>128</v>
      </c>
      <c r="B129" s="12" t="s">
        <v>210</v>
      </c>
      <c r="C129"/>
      <c r="D129" s="13" t="s">
        <v>210</v>
      </c>
      <c r="E129" t="s">
        <v>210</v>
      </c>
      <c r="F129" s="13" t="s">
        <v>210</v>
      </c>
      <c r="G129" s="13" t="s">
        <v>210</v>
      </c>
      <c r="H129" s="13" t="s">
        <v>210</v>
      </c>
      <c r="I129" s="13" t="s">
        <v>210</v>
      </c>
      <c r="J129" s="13" t="s">
        <v>210</v>
      </c>
      <c r="K129" t="s">
        <v>210</v>
      </c>
    </row>
    <row r="130" spans="1:12" x14ac:dyDescent="0.3">
      <c r="A130" s="12" t="s">
        <v>129</v>
      </c>
      <c r="B130" s="12"/>
      <c r="C130" t="s">
        <v>211</v>
      </c>
      <c r="D130" s="13" t="s">
        <v>211</v>
      </c>
      <c r="E130"/>
      <c r="F130" s="13"/>
      <c r="J130" s="13" t="s">
        <v>211</v>
      </c>
      <c r="K130"/>
      <c r="L130" s="13" t="s">
        <v>211</v>
      </c>
    </row>
    <row r="131" spans="1:12" x14ac:dyDescent="0.3">
      <c r="A131" s="12" t="s">
        <v>130</v>
      </c>
      <c r="B131" s="12"/>
      <c r="C131"/>
      <c r="D131" s="13"/>
      <c r="E131"/>
      <c r="F131" s="13"/>
      <c r="J131" s="13" t="s">
        <v>212</v>
      </c>
      <c r="K131"/>
    </row>
    <row r="132" spans="1:12" x14ac:dyDescent="0.3">
      <c r="A132" s="12" t="s">
        <v>131</v>
      </c>
      <c r="B132" s="12"/>
      <c r="C132" t="s">
        <v>210</v>
      </c>
      <c r="D132" s="13"/>
      <c r="E132" t="s">
        <v>210</v>
      </c>
      <c r="F132" s="13"/>
      <c r="K132"/>
      <c r="L132" s="13" t="s">
        <v>210</v>
      </c>
    </row>
    <row r="133" spans="1:12" x14ac:dyDescent="0.3">
      <c r="A133" s="12" t="s">
        <v>132</v>
      </c>
      <c r="B133" s="12" t="s">
        <v>211</v>
      </c>
      <c r="C133"/>
      <c r="D133" s="13"/>
      <c r="E133" t="s">
        <v>211</v>
      </c>
      <c r="F133" s="13" t="s">
        <v>211</v>
      </c>
      <c r="G133" s="13" t="s">
        <v>211</v>
      </c>
      <c r="H133" s="13" t="s">
        <v>211</v>
      </c>
      <c r="I133" s="13" t="s">
        <v>211</v>
      </c>
      <c r="J133" s="13" t="s">
        <v>211</v>
      </c>
      <c r="K133"/>
    </row>
    <row r="134" spans="1:12" x14ac:dyDescent="0.3">
      <c r="A134" s="12" t="s">
        <v>133</v>
      </c>
      <c r="B134" s="12" t="s">
        <v>212</v>
      </c>
      <c r="C134"/>
      <c r="D134" s="13" t="s">
        <v>212</v>
      </c>
      <c r="E134"/>
      <c r="F134" s="13" t="s">
        <v>212</v>
      </c>
      <c r="G134" s="13" t="s">
        <v>212</v>
      </c>
      <c r="H134" s="13" t="s">
        <v>212</v>
      </c>
      <c r="I134" s="13" t="s">
        <v>212</v>
      </c>
      <c r="J134" s="13" t="s">
        <v>212</v>
      </c>
      <c r="K134" t="s">
        <v>212</v>
      </c>
    </row>
    <row r="135" spans="1:12" x14ac:dyDescent="0.3">
      <c r="A135" s="12" t="s">
        <v>134</v>
      </c>
      <c r="B135" s="12">
        <v>2</v>
      </c>
      <c r="C135">
        <v>2</v>
      </c>
      <c r="D135" s="13">
        <v>1</v>
      </c>
      <c r="E135">
        <v>3</v>
      </c>
      <c r="F135" s="13">
        <v>2</v>
      </c>
      <c r="G135" s="13">
        <v>2</v>
      </c>
      <c r="H135" s="13">
        <v>2</v>
      </c>
      <c r="I135" s="13">
        <v>4</v>
      </c>
      <c r="J135" s="13">
        <v>3</v>
      </c>
      <c r="K135">
        <v>2</v>
      </c>
      <c r="L135" s="13">
        <v>2</v>
      </c>
    </row>
    <row r="136" spans="1:12" x14ac:dyDescent="0.3">
      <c r="A136" s="12" t="s">
        <v>135</v>
      </c>
      <c r="B136" s="12">
        <v>1</v>
      </c>
      <c r="C136">
        <v>1</v>
      </c>
      <c r="D136" s="13">
        <v>3</v>
      </c>
      <c r="E136">
        <v>1</v>
      </c>
      <c r="F136" s="13">
        <v>1</v>
      </c>
      <c r="G136" s="13">
        <v>1</v>
      </c>
      <c r="H136" s="13">
        <v>1</v>
      </c>
      <c r="I136" s="13">
        <v>1</v>
      </c>
      <c r="J136" s="13">
        <v>2</v>
      </c>
      <c r="K136">
        <v>1</v>
      </c>
      <c r="L136" s="13">
        <v>3</v>
      </c>
    </row>
    <row r="137" spans="1:12" x14ac:dyDescent="0.3">
      <c r="A137" s="12" t="s">
        <v>136</v>
      </c>
      <c r="B137" s="12">
        <v>3</v>
      </c>
      <c r="C137">
        <v>4</v>
      </c>
      <c r="D137" s="13">
        <v>6</v>
      </c>
      <c r="E137">
        <v>2</v>
      </c>
      <c r="F137" s="13">
        <v>3</v>
      </c>
      <c r="G137" s="13">
        <v>3</v>
      </c>
      <c r="H137" s="13">
        <v>3</v>
      </c>
      <c r="I137" s="13">
        <v>3</v>
      </c>
      <c r="J137" s="13">
        <v>4</v>
      </c>
      <c r="K137">
        <v>3</v>
      </c>
      <c r="L137" s="13">
        <v>7</v>
      </c>
    </row>
    <row r="138" spans="1:12" x14ac:dyDescent="0.3">
      <c r="A138" s="12" t="s">
        <v>137</v>
      </c>
      <c r="B138" s="12">
        <v>6</v>
      </c>
      <c r="C138">
        <v>6</v>
      </c>
      <c r="D138" s="13">
        <v>2</v>
      </c>
      <c r="E138">
        <v>6</v>
      </c>
      <c r="F138" s="13">
        <v>5</v>
      </c>
      <c r="G138" s="13">
        <v>5</v>
      </c>
      <c r="H138" s="13">
        <v>5</v>
      </c>
      <c r="I138" s="13">
        <v>5</v>
      </c>
      <c r="J138" s="13">
        <v>6</v>
      </c>
      <c r="K138">
        <v>6</v>
      </c>
      <c r="L138" s="13">
        <v>4</v>
      </c>
    </row>
    <row r="139" spans="1:12" x14ac:dyDescent="0.3">
      <c r="A139" s="12" t="s">
        <v>138</v>
      </c>
      <c r="B139" s="12">
        <v>8</v>
      </c>
      <c r="C139">
        <v>8</v>
      </c>
      <c r="D139" s="13">
        <v>4</v>
      </c>
      <c r="E139">
        <v>4</v>
      </c>
      <c r="F139" s="13">
        <v>8</v>
      </c>
      <c r="G139" s="13">
        <v>8</v>
      </c>
      <c r="H139" s="13">
        <v>8</v>
      </c>
      <c r="I139" s="13">
        <v>8</v>
      </c>
      <c r="J139" s="13">
        <v>5</v>
      </c>
      <c r="K139">
        <v>8</v>
      </c>
      <c r="L139" s="13">
        <v>5</v>
      </c>
    </row>
    <row r="140" spans="1:12" x14ac:dyDescent="0.3">
      <c r="A140" s="12" t="s">
        <v>139</v>
      </c>
      <c r="B140" s="12">
        <v>7</v>
      </c>
      <c r="C140">
        <v>5</v>
      </c>
      <c r="D140" s="13">
        <v>8</v>
      </c>
      <c r="E140">
        <v>7</v>
      </c>
      <c r="F140" s="13">
        <v>7</v>
      </c>
      <c r="G140" s="13">
        <v>7</v>
      </c>
      <c r="H140" s="13">
        <v>7</v>
      </c>
      <c r="I140" s="13">
        <v>2</v>
      </c>
      <c r="J140" s="13">
        <v>7</v>
      </c>
      <c r="K140">
        <v>7</v>
      </c>
      <c r="L140" s="13">
        <v>1</v>
      </c>
    </row>
    <row r="141" spans="1:12" x14ac:dyDescent="0.3">
      <c r="A141" s="12" t="s">
        <v>140</v>
      </c>
      <c r="B141" s="12">
        <v>4</v>
      </c>
      <c r="C141">
        <v>3</v>
      </c>
      <c r="D141" s="13">
        <v>7</v>
      </c>
      <c r="E141">
        <v>8</v>
      </c>
      <c r="F141" s="13">
        <v>4</v>
      </c>
      <c r="G141" s="13">
        <v>4</v>
      </c>
      <c r="H141" s="13">
        <v>4</v>
      </c>
      <c r="I141" s="13">
        <v>7</v>
      </c>
      <c r="J141" s="13">
        <v>1</v>
      </c>
      <c r="K141">
        <v>5</v>
      </c>
      <c r="L141" s="13">
        <v>6</v>
      </c>
    </row>
    <row r="142" spans="1:12" x14ac:dyDescent="0.3">
      <c r="A142" s="12" t="s">
        <v>141</v>
      </c>
      <c r="B142" s="12">
        <v>5</v>
      </c>
      <c r="C142">
        <v>7</v>
      </c>
      <c r="D142" s="13">
        <v>5</v>
      </c>
      <c r="E142">
        <v>5</v>
      </c>
      <c r="F142" s="13">
        <v>6</v>
      </c>
      <c r="G142" s="13">
        <v>6</v>
      </c>
      <c r="H142" s="13">
        <v>6</v>
      </c>
      <c r="I142" s="13">
        <v>6</v>
      </c>
      <c r="J142" s="13">
        <v>8</v>
      </c>
      <c r="K142">
        <v>4</v>
      </c>
      <c r="L142" s="13">
        <v>5</v>
      </c>
    </row>
    <row r="143" spans="1:12" x14ac:dyDescent="0.3">
      <c r="A143" s="12" t="s">
        <v>142</v>
      </c>
      <c r="B143" s="12"/>
      <c r="C143"/>
      <c r="D143" s="13"/>
      <c r="E143" t="s">
        <v>254</v>
      </c>
      <c r="F143" s="13"/>
      <c r="K143"/>
    </row>
    <row r="144" spans="1:12" x14ac:dyDescent="0.3">
      <c r="A144" s="12" t="s">
        <v>143</v>
      </c>
      <c r="B144" s="12" t="s">
        <v>213</v>
      </c>
      <c r="C144" t="s">
        <v>213</v>
      </c>
      <c r="D144" s="13" t="s">
        <v>213</v>
      </c>
      <c r="E144" t="s">
        <v>213</v>
      </c>
      <c r="F144" s="13" t="s">
        <v>213</v>
      </c>
      <c r="G144" s="13" t="s">
        <v>213</v>
      </c>
      <c r="H144" s="13" t="s">
        <v>213</v>
      </c>
      <c r="J144" s="13" t="s">
        <v>213</v>
      </c>
      <c r="K144" t="s">
        <v>213</v>
      </c>
      <c r="L144" s="13" t="s">
        <v>213</v>
      </c>
    </row>
    <row r="145" spans="1:12" x14ac:dyDescent="0.3">
      <c r="A145" s="12" t="s">
        <v>144</v>
      </c>
      <c r="B145" s="12" t="s">
        <v>214</v>
      </c>
      <c r="C145"/>
      <c r="D145" s="13"/>
      <c r="E145"/>
      <c r="F145" s="13" t="s">
        <v>214</v>
      </c>
      <c r="G145" s="13" t="s">
        <v>214</v>
      </c>
      <c r="H145" s="13" t="s">
        <v>214</v>
      </c>
      <c r="J145" s="13" t="s">
        <v>214</v>
      </c>
      <c r="K145" t="s">
        <v>214</v>
      </c>
    </row>
    <row r="146" spans="1:12" x14ac:dyDescent="0.3">
      <c r="A146" s="12" t="s">
        <v>145</v>
      </c>
      <c r="B146" s="12"/>
      <c r="C146"/>
      <c r="D146" s="13"/>
      <c r="E146" t="s">
        <v>255</v>
      </c>
      <c r="F146" s="13"/>
      <c r="I146" s="13" t="s">
        <v>255</v>
      </c>
      <c r="K146" t="s">
        <v>255</v>
      </c>
    </row>
    <row r="147" spans="1:12" x14ac:dyDescent="0.3">
      <c r="A147" s="12" t="s">
        <v>146</v>
      </c>
      <c r="B147" s="12"/>
      <c r="C147" t="s">
        <v>256</v>
      </c>
      <c r="D147" s="13"/>
      <c r="E147" t="s">
        <v>256</v>
      </c>
      <c r="F147" s="13" t="s">
        <v>256</v>
      </c>
      <c r="G147" s="13" t="s">
        <v>256</v>
      </c>
      <c r="H147" s="13" t="s">
        <v>256</v>
      </c>
      <c r="I147" s="13" t="s">
        <v>256</v>
      </c>
      <c r="J147" s="13" t="s">
        <v>256</v>
      </c>
      <c r="K147" t="s">
        <v>256</v>
      </c>
      <c r="L147" s="13" t="s">
        <v>256</v>
      </c>
    </row>
    <row r="148" spans="1:12" x14ac:dyDescent="0.3">
      <c r="A148" s="12" t="s">
        <v>147</v>
      </c>
      <c r="B148" s="12" t="s">
        <v>215</v>
      </c>
      <c r="C148" t="s">
        <v>215</v>
      </c>
      <c r="D148" s="13"/>
      <c r="E148" t="s">
        <v>215</v>
      </c>
      <c r="F148" s="13"/>
      <c r="I148" s="13" t="s">
        <v>215</v>
      </c>
      <c r="J148" s="13" t="s">
        <v>215</v>
      </c>
      <c r="K148"/>
      <c r="L148" s="13" t="s">
        <v>215</v>
      </c>
    </row>
    <row r="149" spans="1:12" x14ac:dyDescent="0.3">
      <c r="A149" s="12" t="s">
        <v>148</v>
      </c>
      <c r="B149" s="12" t="s">
        <v>216</v>
      </c>
      <c r="C149"/>
      <c r="D149" s="13"/>
      <c r="E149"/>
      <c r="F149" s="13" t="s">
        <v>216</v>
      </c>
      <c r="G149" s="13" t="s">
        <v>216</v>
      </c>
      <c r="H149" s="13" t="s">
        <v>216</v>
      </c>
      <c r="I149" s="13" t="s">
        <v>216</v>
      </c>
      <c r="K149" t="s">
        <v>216</v>
      </c>
    </row>
    <row r="150" spans="1:12" x14ac:dyDescent="0.3">
      <c r="A150" s="12" t="s">
        <v>149</v>
      </c>
      <c r="B150" s="12"/>
      <c r="C150"/>
      <c r="D150" s="13"/>
      <c r="E150"/>
      <c r="F150" s="13"/>
      <c r="J150" s="13" t="s">
        <v>257</v>
      </c>
      <c r="K150"/>
    </row>
    <row r="151" spans="1:12" x14ac:dyDescent="0.3">
      <c r="A151" s="12" t="s">
        <v>150</v>
      </c>
      <c r="B151" s="12" t="s">
        <v>217</v>
      </c>
      <c r="C151"/>
      <c r="D151" s="13"/>
      <c r="E151"/>
      <c r="F151" s="13"/>
      <c r="I151" s="13" t="s">
        <v>217</v>
      </c>
      <c r="J151" s="13" t="s">
        <v>217</v>
      </c>
      <c r="K151"/>
    </row>
    <row r="152" spans="1:12" x14ac:dyDescent="0.3">
      <c r="A152" s="12" t="s">
        <v>151</v>
      </c>
      <c r="B152" s="12" t="s">
        <v>218</v>
      </c>
      <c r="C152"/>
      <c r="D152" s="13"/>
      <c r="E152"/>
      <c r="F152" s="13" t="s">
        <v>218</v>
      </c>
      <c r="G152" s="13" t="s">
        <v>218</v>
      </c>
      <c r="H152" s="13" t="s">
        <v>218</v>
      </c>
      <c r="I152" s="13" t="s">
        <v>218</v>
      </c>
      <c r="K152" t="s">
        <v>218</v>
      </c>
    </row>
    <row r="153" spans="1:12" x14ac:dyDescent="0.3">
      <c r="A153" s="12" t="s">
        <v>152</v>
      </c>
      <c r="B153" s="12"/>
      <c r="C153" t="s">
        <v>258</v>
      </c>
      <c r="D153" s="13" t="s">
        <v>258</v>
      </c>
      <c r="E153"/>
      <c r="F153" s="13" t="s">
        <v>258</v>
      </c>
      <c r="G153" s="13" t="s">
        <v>258</v>
      </c>
      <c r="H153" s="13" t="s">
        <v>258</v>
      </c>
      <c r="I153" s="13" t="s">
        <v>258</v>
      </c>
      <c r="K153"/>
    </row>
    <row r="154" spans="1:12" x14ac:dyDescent="0.3">
      <c r="A154" s="12" t="s">
        <v>153</v>
      </c>
      <c r="B154" s="12" t="s">
        <v>219</v>
      </c>
      <c r="C154" t="s">
        <v>219</v>
      </c>
      <c r="D154" s="13"/>
      <c r="E154"/>
      <c r="F154" s="13" t="s">
        <v>219</v>
      </c>
      <c r="G154" s="13" t="s">
        <v>219</v>
      </c>
      <c r="H154" s="13" t="s">
        <v>219</v>
      </c>
      <c r="J154" s="13" t="s">
        <v>219</v>
      </c>
      <c r="K154" t="s">
        <v>219</v>
      </c>
      <c r="L154" s="13" t="s">
        <v>219</v>
      </c>
    </row>
    <row r="155" spans="1:12" x14ac:dyDescent="0.3">
      <c r="A155" s="12" t="s">
        <v>154</v>
      </c>
      <c r="B155" s="12" t="s">
        <v>220</v>
      </c>
      <c r="C155"/>
      <c r="D155" s="13"/>
      <c r="E155" t="s">
        <v>220</v>
      </c>
      <c r="F155" s="13" t="s">
        <v>220</v>
      </c>
      <c r="G155" s="13" t="s">
        <v>220</v>
      </c>
      <c r="H155" s="13" t="s">
        <v>220</v>
      </c>
      <c r="I155" s="13" t="s">
        <v>220</v>
      </c>
      <c r="K155" t="s">
        <v>220</v>
      </c>
    </row>
    <row r="156" spans="1:12" x14ac:dyDescent="0.3">
      <c r="A156" s="12" t="s">
        <v>155</v>
      </c>
      <c r="B156" s="12" t="s">
        <v>221</v>
      </c>
      <c r="C156" t="s">
        <v>222</v>
      </c>
      <c r="D156" s="13" t="s">
        <v>222</v>
      </c>
      <c r="E156" t="s">
        <v>221</v>
      </c>
      <c r="F156" s="13" t="s">
        <v>221</v>
      </c>
      <c r="G156" s="13" t="s">
        <v>221</v>
      </c>
      <c r="H156" s="13" t="s">
        <v>221</v>
      </c>
      <c r="I156" s="13" t="s">
        <v>222</v>
      </c>
      <c r="J156" s="13" t="s">
        <v>221</v>
      </c>
      <c r="K156" t="s">
        <v>221</v>
      </c>
      <c r="L156" s="13" t="s">
        <v>221</v>
      </c>
    </row>
    <row r="157" spans="1:12" x14ac:dyDescent="0.3">
      <c r="A157" s="12" t="s">
        <v>156</v>
      </c>
      <c r="B157" s="12" t="s">
        <v>222</v>
      </c>
      <c r="C157" t="s">
        <v>221</v>
      </c>
      <c r="D157" s="13" t="s">
        <v>225</v>
      </c>
      <c r="E157" t="s">
        <v>225</v>
      </c>
      <c r="F157" s="13" t="s">
        <v>222</v>
      </c>
      <c r="G157" s="13" t="s">
        <v>222</v>
      </c>
      <c r="H157" s="13" t="s">
        <v>222</v>
      </c>
      <c r="I157" s="13" t="s">
        <v>225</v>
      </c>
      <c r="J157" s="13" t="s">
        <v>222</v>
      </c>
      <c r="K157" t="s">
        <v>222</v>
      </c>
      <c r="L157" s="13" t="s">
        <v>222</v>
      </c>
    </row>
    <row r="158" spans="1:12" x14ac:dyDescent="0.3">
      <c r="A158" s="12" t="s">
        <v>157</v>
      </c>
      <c r="B158" s="12" t="s">
        <v>223</v>
      </c>
      <c r="C158" t="s">
        <v>223</v>
      </c>
      <c r="D158" s="13" t="s">
        <v>221</v>
      </c>
      <c r="E158" t="s">
        <v>223</v>
      </c>
      <c r="F158" s="13" t="s">
        <v>223</v>
      </c>
      <c r="G158" s="13" t="s">
        <v>223</v>
      </c>
      <c r="H158" s="13" t="s">
        <v>223</v>
      </c>
      <c r="I158" s="13" t="s">
        <v>221</v>
      </c>
      <c r="J158" s="13" t="s">
        <v>223</v>
      </c>
      <c r="K158" t="s">
        <v>223</v>
      </c>
      <c r="L158" s="13" t="s">
        <v>223</v>
      </c>
    </row>
    <row r="159" spans="1:12" x14ac:dyDescent="0.3">
      <c r="A159" s="12" t="s">
        <v>158</v>
      </c>
      <c r="B159" s="12" t="s">
        <v>224</v>
      </c>
      <c r="C159" t="s">
        <v>224</v>
      </c>
      <c r="D159" s="13" t="s">
        <v>224</v>
      </c>
      <c r="E159" t="s">
        <v>224</v>
      </c>
      <c r="F159" s="13" t="s">
        <v>224</v>
      </c>
      <c r="G159" s="13" t="s">
        <v>224</v>
      </c>
      <c r="H159" s="13" t="s">
        <v>224</v>
      </c>
      <c r="I159" s="13" t="s">
        <v>224</v>
      </c>
      <c r="J159" s="13" t="s">
        <v>224</v>
      </c>
      <c r="K159" t="s">
        <v>224</v>
      </c>
      <c r="L159" s="13" t="s">
        <v>224</v>
      </c>
    </row>
    <row r="160" spans="1:12" x14ac:dyDescent="0.3">
      <c r="A160" s="12" t="s">
        <v>159</v>
      </c>
      <c r="B160" s="12" t="s">
        <v>225</v>
      </c>
      <c r="C160" t="s">
        <v>221</v>
      </c>
      <c r="D160" s="13" t="s">
        <v>223</v>
      </c>
      <c r="E160" t="s">
        <v>222</v>
      </c>
      <c r="F160" s="13" t="s">
        <v>225</v>
      </c>
      <c r="G160" s="13" t="s">
        <v>225</v>
      </c>
      <c r="H160" s="13" t="s">
        <v>225</v>
      </c>
      <c r="I160" s="13" t="s">
        <v>223</v>
      </c>
      <c r="J160" s="13" t="s">
        <v>225</v>
      </c>
      <c r="K160" t="s">
        <v>225</v>
      </c>
      <c r="L160" s="13" t="s">
        <v>225</v>
      </c>
    </row>
    <row r="161" spans="1:12" x14ac:dyDescent="0.3">
      <c r="A161" s="12" t="s">
        <v>160</v>
      </c>
      <c r="B161" s="12" t="s">
        <v>226</v>
      </c>
      <c r="C161" t="s">
        <v>260</v>
      </c>
      <c r="D161" s="13" t="s">
        <v>226</v>
      </c>
      <c r="E161" t="s">
        <v>226</v>
      </c>
      <c r="F161" s="13" t="s">
        <v>226</v>
      </c>
      <c r="G161" s="13" t="s">
        <v>226</v>
      </c>
      <c r="H161" s="13" t="s">
        <v>226</v>
      </c>
      <c r="I161" s="13" t="s">
        <v>226</v>
      </c>
      <c r="J161" s="13" t="s">
        <v>259</v>
      </c>
      <c r="K161" t="s">
        <v>226</v>
      </c>
      <c r="L161" s="13" t="s">
        <v>261</v>
      </c>
    </row>
    <row r="162" spans="1:12" x14ac:dyDescent="0.3">
      <c r="A162" s="12" t="s">
        <v>227</v>
      </c>
      <c r="B162" s="12" t="s">
        <v>228</v>
      </c>
      <c r="C162" s="13"/>
      <c r="D162" s="13"/>
      <c r="E162" s="13"/>
      <c r="F162" s="13"/>
    </row>
    <row r="163" spans="1:12" x14ac:dyDescent="0.3">
      <c r="A163" s="12" t="s">
        <v>229</v>
      </c>
      <c r="B163" s="12" t="s">
        <v>230</v>
      </c>
      <c r="C163" s="13" t="s">
        <v>279</v>
      </c>
      <c r="D163" s="13" t="s">
        <v>280</v>
      </c>
      <c r="E163" s="13" t="s">
        <v>281</v>
      </c>
      <c r="F163" s="13" t="s">
        <v>282</v>
      </c>
      <c r="G163" s="13" t="s">
        <v>283</v>
      </c>
      <c r="H163" s="13" t="s">
        <v>284</v>
      </c>
      <c r="I163" s="13" t="s">
        <v>285</v>
      </c>
      <c r="J163" s="13" t="s">
        <v>286</v>
      </c>
      <c r="K163" s="13" t="s">
        <v>287</v>
      </c>
      <c r="L163" s="13" t="s">
        <v>288</v>
      </c>
    </row>
    <row r="164" spans="1:12" x14ac:dyDescent="0.3">
      <c r="C164" s="13" t="s">
        <v>262</v>
      </c>
      <c r="D164" s="13" t="s">
        <v>262</v>
      </c>
      <c r="E164" s="13" t="s">
        <v>262</v>
      </c>
      <c r="F164" s="13" t="s">
        <v>262</v>
      </c>
      <c r="G164" s="13" t="s">
        <v>262</v>
      </c>
      <c r="H164" s="13" t="s">
        <v>262</v>
      </c>
      <c r="I164" s="13" t="s">
        <v>262</v>
      </c>
      <c r="J164" s="13" t="s">
        <v>262</v>
      </c>
      <c r="K164" s="13" t="s">
        <v>262</v>
      </c>
      <c r="L164" s="13" t="s">
        <v>262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4"/>
  <sheetViews>
    <sheetView tabSelected="1" workbookViewId="0">
      <selection activeCell="C4" sqref="C4"/>
    </sheetView>
  </sheetViews>
  <sheetFormatPr defaultColWidth="8.69921875" defaultRowHeight="15.6" x14ac:dyDescent="0.3"/>
  <cols>
    <col min="1" max="1" width="42.8984375" style="13" customWidth="1"/>
    <col min="2" max="2" width="42.8984375" style="37" customWidth="1"/>
    <col min="3" max="3" width="12.59765625" style="19" bestFit="1" customWidth="1"/>
    <col min="4" max="6" width="8.69921875" style="19"/>
    <col min="7" max="16384" width="8.69921875" style="13"/>
  </cols>
  <sheetData>
    <row r="1" spans="1:12" x14ac:dyDescent="0.3">
      <c r="A1" s="12" t="str">
        <f>Kérdőívek!A1</f>
        <v>Kitöltő</v>
      </c>
      <c r="B1" s="33">
        <f>Kérdőívek!B1</f>
        <v>1</v>
      </c>
      <c r="C1" s="22">
        <f>Kérdőívek!C1</f>
        <v>2</v>
      </c>
      <c r="D1" s="22">
        <f>Kérdőívek!D1</f>
        <v>3</v>
      </c>
      <c r="E1" s="22">
        <f>Kérdőívek!E1</f>
        <v>4</v>
      </c>
      <c r="F1" s="22">
        <f>Kérdőívek!F1</f>
        <v>5</v>
      </c>
      <c r="G1" s="22">
        <f>Kérdőívek!G1</f>
        <v>6</v>
      </c>
      <c r="H1" s="22">
        <f>Kérdőívek!H1</f>
        <v>7</v>
      </c>
      <c r="I1" s="22">
        <f>Kérdőívek!I1</f>
        <v>8</v>
      </c>
      <c r="J1" s="22">
        <f>Kérdőívek!J1</f>
        <v>9</v>
      </c>
      <c r="K1" s="22">
        <f>Kérdőívek!K1</f>
        <v>11</v>
      </c>
      <c r="L1" s="22">
        <f>Kérdőívek!L1</f>
        <v>12</v>
      </c>
    </row>
    <row r="2" spans="1:12" x14ac:dyDescent="0.3">
      <c r="A2" s="12" t="str">
        <f>Kérdőívek!A2</f>
        <v>1) Hitoktatóm</v>
      </c>
      <c r="B2" s="33" t="str">
        <f>Kérdőívek!B2</f>
        <v>Hitoktató01</v>
      </c>
      <c r="C2" s="22" t="str">
        <f>Kérdőívek!C2</f>
        <v>Hitoktató03</v>
      </c>
      <c r="D2" s="22" t="str">
        <f>Kérdőívek!D2</f>
        <v>Hitoktató02</v>
      </c>
      <c r="E2" s="22" t="str">
        <f>Kérdőívek!E2</f>
        <v>Hitoktató03</v>
      </c>
      <c r="F2" s="22" t="str">
        <f>Kérdőívek!F2</f>
        <v>Hitoktató02</v>
      </c>
      <c r="G2" s="22" t="str">
        <f>Kérdőívek!G2</f>
        <v>Hitoktató01</v>
      </c>
      <c r="H2" s="22" t="str">
        <f>Kérdőívek!H2</f>
        <v>Hitoktató01</v>
      </c>
      <c r="I2" s="22" t="str">
        <f>Kérdőívek!I2</f>
        <v>Hitoktató02</v>
      </c>
      <c r="J2" s="22" t="str">
        <f>Kérdőívek!J2</f>
        <v>Hitoktató02</v>
      </c>
      <c r="K2" s="22" t="str">
        <f>Kérdőívek!K2</f>
        <v>Hitoktató03</v>
      </c>
      <c r="L2" s="22" t="str">
        <f>Kérdőívek!L2</f>
        <v>Hitoktató02</v>
      </c>
    </row>
    <row r="3" spans="1:12" x14ac:dyDescent="0.3">
      <c r="A3" s="12" t="str">
        <f>Kérdőívek!A3</f>
        <v>2) Felekezet</v>
      </c>
      <c r="B3" s="33" t="str">
        <f>Kérdőívek!B3</f>
        <v>Római katolikus</v>
      </c>
      <c r="C3" s="22" t="str">
        <f>Kérdőívek!C3</f>
        <v>Római katolikus</v>
      </c>
      <c r="D3" s="22" t="str">
        <f>Kérdőívek!D3</f>
        <v>Református</v>
      </c>
      <c r="E3" s="22" t="str">
        <f>Kérdőívek!E3</f>
        <v>Római katolikus</v>
      </c>
      <c r="F3" s="22" t="str">
        <f>Kérdőívek!F3</f>
        <v>Református</v>
      </c>
      <c r="G3" s="22" t="str">
        <f>Kérdőívek!G3</f>
        <v>Római katolikus</v>
      </c>
      <c r="H3" s="22" t="str">
        <f>Kérdőívek!H3</f>
        <v>Római katolikus</v>
      </c>
      <c r="I3" s="22" t="str">
        <f>Kérdőívek!I3</f>
        <v>Református</v>
      </c>
      <c r="J3" s="22" t="str">
        <f>Kérdőívek!J3</f>
        <v>Református</v>
      </c>
      <c r="K3" s="22" t="str">
        <f>Kérdőívek!K3</f>
        <v>Római katolikus</v>
      </c>
      <c r="L3" s="22" t="str">
        <f>Kérdőívek!L3</f>
        <v>Református</v>
      </c>
    </row>
    <row r="4" spans="1:12" x14ac:dyDescent="0.3">
      <c r="A4" s="12" t="str">
        <f>Kérdőívek!A4</f>
        <v>3) Kereszténynek az számít, aki hisz abban, hogy Jézus az Istentől megígért Megváltó, és aki megtarja parancsait (Az alábbi válaszlehetőségek közül jelöld meg, amit helyesnek vélsz!)</v>
      </c>
      <c r="B4" s="33" t="str">
        <f>Kérdőívek!B4</f>
        <v>Kereszténynek az számít, aki hisz abban, hogy Jézus az Istentől megígért Megváltó, és aki megtarja parancsait</v>
      </c>
      <c r="C4" s="14">
        <f>IF(Kérdőívek!C4=Kérdőívek!$B4,0.5,0)</f>
        <v>0</v>
      </c>
      <c r="D4" s="14">
        <f>IF(Kérdőívek!D4=Kérdőívek!$B4,0.5,0)</f>
        <v>0</v>
      </c>
      <c r="E4" s="14">
        <f>IF(Kérdőívek!E4=Kérdőívek!$B4,0.5,0)</f>
        <v>0</v>
      </c>
      <c r="F4" s="14">
        <f>IF(Kérdőívek!F4=Kérdőívek!$B4,0.5,0)</f>
        <v>0</v>
      </c>
      <c r="G4" s="14">
        <f>IF(Kérdőívek!G4=Kérdőívek!$B4,0.5,0)</f>
        <v>0</v>
      </c>
      <c r="H4" s="14">
        <f>IF(Kérdőívek!H4=Kérdőívek!$B4,0.5,0)</f>
        <v>0</v>
      </c>
      <c r="I4" s="14">
        <f>IF(Kérdőívek!I4=Kérdőívek!$B4,0.5,0)</f>
        <v>0</v>
      </c>
      <c r="J4" s="14">
        <f>IF(Kérdőívek!J4=Kérdőívek!$B4,0.5,0)</f>
        <v>0.5</v>
      </c>
      <c r="K4" s="14">
        <f>IF(Kérdőívek!K4=Kérdőívek!$B4,0.5,0)</f>
        <v>0.5</v>
      </c>
      <c r="L4" s="14">
        <f>IF(Kérdőívek!L4=Kérdőívek!$B4,0.5,0)</f>
        <v>0.5</v>
      </c>
    </row>
    <row r="5" spans="1:12" x14ac:dyDescent="0.3">
      <c r="A5" s="12" t="str">
        <f>Kérdőívek!A5</f>
        <v>3) Kereszténynek az számít, aki meg van keresztelve (Az alábbi válaszlehetőségek közül jelöld meg, amit helyesnek vélsz!)</v>
      </c>
      <c r="B5" s="33">
        <f>Kérdőívek!B5</f>
        <v>0</v>
      </c>
      <c r="C5" s="14">
        <f>IF(Kérdőívek!C5=Kérdőívek!$B5,0.5,0)</f>
        <v>0.5</v>
      </c>
      <c r="D5" s="14">
        <f>IF(Kérdőívek!D5=Kérdőívek!$B5,0.5,0)</f>
        <v>0</v>
      </c>
      <c r="E5" s="14">
        <f>IF(Kérdőívek!E5=Kérdőívek!$B5,0.5,0)</f>
        <v>0</v>
      </c>
      <c r="F5" s="14">
        <f>IF(Kérdőívek!F5=Kérdőívek!$B5,0.5,0)</f>
        <v>0.5</v>
      </c>
      <c r="G5" s="14">
        <f>IF(Kérdőívek!G5=Kérdőívek!$B5,0.5,0)</f>
        <v>0</v>
      </c>
      <c r="H5" s="14">
        <f>IF(Kérdőívek!H5=Kérdőívek!$B5,0.5,0)</f>
        <v>0.5</v>
      </c>
      <c r="I5" s="14">
        <f>IF(Kérdőívek!I5=Kérdőívek!$B5,0.5,0)</f>
        <v>0</v>
      </c>
      <c r="J5" s="14">
        <f>IF(Kérdőívek!J5=Kérdőívek!$B5,0.5,0)</f>
        <v>0.5</v>
      </c>
      <c r="K5" s="14">
        <f>IF(Kérdőívek!K5=Kérdőívek!$B5,0.5,0)</f>
        <v>0.5</v>
      </c>
      <c r="L5" s="14">
        <f>IF(Kérdőívek!L5=Kérdőívek!$B5,0.5,0)</f>
        <v>0.5</v>
      </c>
    </row>
    <row r="6" spans="1:12" x14ac:dyDescent="0.3">
      <c r="A6" s="12" t="str">
        <f>Kérdőívek!A6</f>
        <v>3) Kereszténynek az számít, aki nincs megkeresztelve, de hiszi Jézust és az ő tanítása szerint él (Az alábbi válaszlehetőségek közül jelöld meg, amit helyesnek vélsz!)</v>
      </c>
      <c r="B6" s="33" t="str">
        <f>Kérdőívek!B6</f>
        <v>Kereszténynek az számít, aki nincs megkeresztelve, de hiszi Jézust és az ő tanítása szerint él</v>
      </c>
      <c r="C6" s="14">
        <f>IF(Kérdőívek!C6=Kérdőívek!$B6,0.5,0)</f>
        <v>0.5</v>
      </c>
      <c r="D6" s="14">
        <f>IF(Kérdőívek!D6=Kérdőívek!$B6,0.5,0)</f>
        <v>0</v>
      </c>
      <c r="E6" s="14">
        <f>IF(Kérdőívek!E6=Kérdőívek!$B6,0.5,0)</f>
        <v>0.5</v>
      </c>
      <c r="F6" s="14">
        <f>IF(Kérdőívek!F6=Kérdőívek!$B6,0.5,0)</f>
        <v>0</v>
      </c>
      <c r="G6" s="14">
        <f>IF(Kérdőívek!G6=Kérdőívek!$B6,0.5,0)</f>
        <v>0</v>
      </c>
      <c r="H6" s="14">
        <f>IF(Kérdőívek!H6=Kérdőívek!$B6,0.5,0)</f>
        <v>0</v>
      </c>
      <c r="I6" s="14">
        <f>IF(Kérdőívek!I6=Kérdőívek!$B6,0.5,0)</f>
        <v>0</v>
      </c>
      <c r="J6" s="14">
        <f>IF(Kérdőívek!J6=Kérdőívek!$B6,0.5,0)</f>
        <v>0</v>
      </c>
      <c r="K6" s="14">
        <f>IF(Kérdőívek!K6=Kérdőívek!$B6,0.5,0)</f>
        <v>0</v>
      </c>
      <c r="L6" s="14">
        <f>IF(Kérdőívek!L6=Kérdőívek!$B6,0.5,0)</f>
        <v>0</v>
      </c>
    </row>
    <row r="7" spans="1:12" x14ac:dyDescent="0.3">
      <c r="A7" s="12" t="str">
        <f>Kérdőívek!A7</f>
        <v>3) Aki a felelős szeretet jegyében cselekszik, akkor is keresz¬tény, ha nem tud róla. (Az alábbi válaszlehetőségek közül jelöld meg, amit helyesnek vélsz!)</v>
      </c>
      <c r="B7" s="33" t="str">
        <f>Kérdőívek!B7</f>
        <v>Aki a felelős szeretet jegyében cselekszik, akkor is keresztény, ha nem tud róla.</v>
      </c>
      <c r="C7" s="14">
        <f>IF(Kérdőívek!C7=Kérdőívek!$B7,0.5,0)</f>
        <v>0</v>
      </c>
      <c r="D7" s="14">
        <f>IF(Kérdőívek!D7=Kérdőívek!$B7,0.5,0)</f>
        <v>0</v>
      </c>
      <c r="E7" s="14">
        <f>IF(Kérdőívek!E7=Kérdőívek!$B7,0.5,0)</f>
        <v>0</v>
      </c>
      <c r="F7" s="14">
        <f>IF(Kérdőívek!F7=Kérdőívek!$B7,0.5,0)</f>
        <v>0</v>
      </c>
      <c r="G7" s="14">
        <f>IF(Kérdőívek!G7=Kérdőívek!$B7,0.5,0)</f>
        <v>0</v>
      </c>
      <c r="H7" s="14">
        <f>IF(Kérdőívek!H7=Kérdőívek!$B7,0.5,0)</f>
        <v>0</v>
      </c>
      <c r="I7" s="14">
        <f>IF(Kérdőívek!I7=Kérdőívek!$B7,0.5,0)</f>
        <v>0</v>
      </c>
      <c r="J7" s="14">
        <f>IF(Kérdőívek!J7=Kérdőívek!$B7,0.5,0)</f>
        <v>0</v>
      </c>
      <c r="K7" s="14">
        <f>IF(Kérdőívek!K7=Kérdőívek!$B7,0.5,0)</f>
        <v>0</v>
      </c>
      <c r="L7" s="14">
        <f>IF(Kérdőívek!L7=Kérdőívek!$B7,0.5,0)</f>
        <v>0</v>
      </c>
    </row>
    <row r="8" spans="1:12" x14ac:dyDescent="0.3">
      <c r="A8" s="12" t="str">
        <f>Kérdőívek!A8</f>
        <v>4) Luther Márton-elfogadja a szenthároságot (Az idén ünnepeljük a reformáció kezdetének 500. évfordulóját.)</v>
      </c>
      <c r="B8" s="33" t="str">
        <f>Kérdőívek!B8</f>
        <v>elfogadja a szenthároságot</v>
      </c>
      <c r="C8" s="15">
        <f>IF(Kérdőívek!C8=Kérdőívek!$B8,0.2,0)</f>
        <v>0.2</v>
      </c>
      <c r="D8" s="15">
        <f>IF(Kérdőívek!D8=Kérdőívek!$B8,0.2,0)</f>
        <v>0.2</v>
      </c>
      <c r="E8" s="15">
        <f>IF(Kérdőívek!E8=Kérdőívek!$B8,0.2,0)</f>
        <v>0.2</v>
      </c>
      <c r="F8" s="15">
        <f>IF(Kérdőívek!F8=Kérdőívek!$B8,0.2,0)</f>
        <v>0</v>
      </c>
      <c r="G8" s="15">
        <f>IF(Kérdőívek!G8=Kérdőívek!$B8,0.2,0)</f>
        <v>0.2</v>
      </c>
      <c r="H8" s="15">
        <f>IF(Kérdőívek!H8=Kérdőívek!$B8,0.2,0)</f>
        <v>0</v>
      </c>
      <c r="I8" s="15">
        <f>IF(Kérdőívek!I8=Kérdőívek!$B8,0.2,0)</f>
        <v>0.2</v>
      </c>
      <c r="J8" s="15">
        <f>IF(Kérdőívek!J8=Kérdőívek!$B8,0.2,0)</f>
        <v>0.2</v>
      </c>
      <c r="K8" s="15">
        <f>IF(Kérdőívek!K8=Kérdőívek!$B8,0.2,0)</f>
        <v>0.2</v>
      </c>
      <c r="L8" s="15">
        <f>IF(Kérdőívek!L8=Kérdőívek!$B8,0.2,0)</f>
        <v>0.2</v>
      </c>
    </row>
    <row r="9" spans="1:12" x14ac:dyDescent="0.3">
      <c r="A9" s="12" t="str">
        <f>Kérdőívek!A9</f>
        <v>4) Luther Márton-fontos tanítása a predesztináció (Az idén ünnepeljük a reformáció kezdetének 500. évfordulóját.)</v>
      </c>
      <c r="B9" s="33">
        <f>Kérdőívek!B9</f>
        <v>0</v>
      </c>
      <c r="C9" s="15">
        <f>IF(Kérdőívek!C9=Kérdőívek!$B9,0.3,0)</f>
        <v>0.3</v>
      </c>
      <c r="D9" s="15">
        <f>IF(Kérdőívek!D9=Kérdőívek!$B9,0.3,0)</f>
        <v>0</v>
      </c>
      <c r="E9" s="15">
        <f>IF(Kérdőívek!E9=Kérdőívek!$B9,0.3,0)</f>
        <v>0.3</v>
      </c>
      <c r="F9" s="15">
        <f>IF(Kérdőívek!F9=Kérdőívek!$B9,0.3,0)</f>
        <v>0.3</v>
      </c>
      <c r="G9" s="15">
        <f>IF(Kérdőívek!G9=Kérdőívek!$B9,0.3,0)</f>
        <v>0.3</v>
      </c>
      <c r="H9" s="15">
        <f>IF(Kérdőívek!H9=Kérdőívek!$B9,0.3,0)</f>
        <v>0.3</v>
      </c>
      <c r="I9" s="15">
        <f>IF(Kérdőívek!I9=Kérdőívek!$B9,0.3,0)</f>
        <v>0.3</v>
      </c>
      <c r="J9" s="15">
        <f>IF(Kérdőívek!J9=Kérdőívek!$B9,0.3,0)</f>
        <v>0.3</v>
      </c>
      <c r="K9" s="15">
        <f>IF(Kérdőívek!K9=Kérdőívek!$B9,0.3,0)</f>
        <v>0.3</v>
      </c>
      <c r="L9" s="15">
        <f>IF(Kérdőívek!L9=Kérdőívek!$B9,0.3,0)</f>
        <v>0.3</v>
      </c>
    </row>
    <row r="10" spans="1:12" x14ac:dyDescent="0.3">
      <c r="A10" s="12" t="str">
        <f>Kérdőívek!A10</f>
        <v>4) Luther Márton-Krisztust isteni személynek tartja (Az idén ünnepeljük a reformáció kezdetének 500. évfordulóját.)</v>
      </c>
      <c r="B10" s="33" t="str">
        <f>Kérdőívek!B10</f>
        <v>Krisztust isteni személynek tartja</v>
      </c>
      <c r="C10" s="15">
        <f>IF(Kérdőívek!C10=Kérdőívek!$B10,0.2,0)</f>
        <v>0</v>
      </c>
      <c r="D10" s="15">
        <f>IF(Kérdőívek!D10=Kérdőívek!$B10,0.2,0)</f>
        <v>0</v>
      </c>
      <c r="E10" s="15">
        <f>IF(Kérdőívek!E10=Kérdőívek!$B10,0.2,0)</f>
        <v>0.2</v>
      </c>
      <c r="F10" s="15">
        <f>IF(Kérdőívek!F10=Kérdőívek!$B10,0.2,0)</f>
        <v>0</v>
      </c>
      <c r="G10" s="15">
        <f>IF(Kérdőívek!G10=Kérdőívek!$B10,0.2,0)</f>
        <v>0</v>
      </c>
      <c r="H10" s="15">
        <f>IF(Kérdőívek!H10=Kérdőívek!$B10,0.2,0)</f>
        <v>0</v>
      </c>
      <c r="I10" s="15">
        <f>IF(Kérdőívek!I10=Kérdőívek!$B10,0.2,0)</f>
        <v>0.2</v>
      </c>
      <c r="J10" s="15">
        <f>IF(Kérdőívek!J10=Kérdőívek!$B10,0.2,0)</f>
        <v>0.2</v>
      </c>
      <c r="K10" s="15">
        <f>IF(Kérdőívek!K10=Kérdőívek!$B10,0.2,0)</f>
        <v>0.2</v>
      </c>
      <c r="L10" s="15">
        <f>IF(Kérdőívek!L10=Kérdőívek!$B10,0.2,0)</f>
        <v>0.2</v>
      </c>
    </row>
    <row r="11" spans="1:12" x14ac:dyDescent="0.3">
      <c r="A11" s="12" t="str">
        <f>Kérdőívek!A11</f>
        <v>4) Luther Márton-csak felnőtt korban keresztlekedhet meg az  ember (Az idén ünnepeljük a reformáció kezdetének 500. évfordulóját.)</v>
      </c>
      <c r="B11" s="33">
        <f>Kérdőívek!B11</f>
        <v>0</v>
      </c>
      <c r="C11" s="15">
        <f>IF(Kérdőívek!C11=Kérdőívek!$B11,0.2,0)</f>
        <v>0.2</v>
      </c>
      <c r="D11" s="15">
        <f>IF(Kérdőívek!D11=Kérdőívek!$B11,0.2,0)</f>
        <v>0</v>
      </c>
      <c r="E11" s="15">
        <f>IF(Kérdőívek!E11=Kérdőívek!$B11,0.2,0)</f>
        <v>0.2</v>
      </c>
      <c r="F11" s="15">
        <f>IF(Kérdőívek!F11=Kérdőívek!$B11,0.2,0)</f>
        <v>0.2</v>
      </c>
      <c r="G11" s="15">
        <f>IF(Kérdőívek!G11=Kérdőívek!$B11,0.2,0)</f>
        <v>0.2</v>
      </c>
      <c r="H11" s="15">
        <f>IF(Kérdőívek!H11=Kérdőívek!$B11,0.2,0)</f>
        <v>0.2</v>
      </c>
      <c r="I11" s="15">
        <f>IF(Kérdőívek!I11=Kérdőívek!$B11,0.2,0)</f>
        <v>0.2</v>
      </c>
      <c r="J11" s="15">
        <f>IF(Kérdőívek!J11=Kérdőívek!$B11,0.2,0)</f>
        <v>0.2</v>
      </c>
      <c r="K11" s="15">
        <f>IF(Kérdőívek!K11=Kérdőívek!$B11,0.2,0)</f>
        <v>0.2</v>
      </c>
      <c r="L11" s="15">
        <f>IF(Kérdőívek!L11=Kérdőívek!$B11,0.2,0)</f>
        <v>0</v>
      </c>
    </row>
    <row r="12" spans="1:12" x14ac:dyDescent="0.3">
      <c r="A12" s="12" t="str">
        <f>Kérdőívek!A12</f>
        <v>4) Luther Márton-kétszín alatti áldozás (Az idén ünnepeljük a reformáció kezdetének 500. évfordulóját.)</v>
      </c>
      <c r="B12" s="33" t="str">
        <f>Kérdőívek!B12</f>
        <v>kétszín alatti áldozás</v>
      </c>
      <c r="C12" s="15">
        <f>IF(Kérdőívek!C12=Kérdőívek!$B12,0.2,0)</f>
        <v>0.2</v>
      </c>
      <c r="D12" s="15">
        <f>IF(Kérdőívek!D12=Kérdőívek!$B12,0.2,0)</f>
        <v>0</v>
      </c>
      <c r="E12" s="15">
        <f>IF(Kérdőívek!E12=Kérdőívek!$B12,0.2,0)</f>
        <v>0</v>
      </c>
      <c r="F12" s="15">
        <f>IF(Kérdőívek!F12=Kérdőívek!$B12,0.2,0)</f>
        <v>0.2</v>
      </c>
      <c r="G12" s="15">
        <f>IF(Kérdőívek!G12=Kérdőívek!$B12,0.2,0)</f>
        <v>0.2</v>
      </c>
      <c r="H12" s="15">
        <f>IF(Kérdőívek!H12=Kérdőívek!$B12,0.2,0)</f>
        <v>0.2</v>
      </c>
      <c r="I12" s="15">
        <f>IF(Kérdőívek!I12=Kérdőívek!$B12,0.2,0)</f>
        <v>0</v>
      </c>
      <c r="J12" s="15">
        <f>IF(Kérdőívek!J12=Kérdőívek!$B12,0.2,0)</f>
        <v>0.2</v>
      </c>
      <c r="K12" s="15">
        <f>IF(Kérdőívek!K12=Kérdőívek!$B12,0.2,0)</f>
        <v>0.2</v>
      </c>
      <c r="L12" s="15">
        <f>IF(Kérdőívek!L12=Kérdőívek!$B12,0.2,0)</f>
        <v>0.2</v>
      </c>
    </row>
    <row r="13" spans="1:12" x14ac:dyDescent="0.3">
      <c r="A13" s="12" t="str">
        <f>Kérdőívek!A13</f>
        <v>4) Kálvin János-elfogadja a szenthároságot (Az idén ünnepeljük a reformáció kezdetének 500. évfordulóját.)</v>
      </c>
      <c r="B13" s="33" t="str">
        <f>Kérdőívek!B13</f>
        <v>elfogadja a szenthároságot</v>
      </c>
      <c r="C13" s="15">
        <f>IF(Kérdőívek!C13=Kérdőívek!$B13,0.2,0)</f>
        <v>0</v>
      </c>
      <c r="D13" s="15">
        <f>IF(Kérdőívek!D13=Kérdőívek!$B13,0.2,0)</f>
        <v>0.2</v>
      </c>
      <c r="E13" s="15">
        <f>IF(Kérdőívek!E13=Kérdőívek!$B13,0.2,0)</f>
        <v>0.2</v>
      </c>
      <c r="F13" s="15">
        <f>IF(Kérdőívek!F13=Kérdőívek!$B13,0.2,0)</f>
        <v>0.2</v>
      </c>
      <c r="G13" s="15">
        <f>IF(Kérdőívek!G13=Kérdőívek!$B13,0.2,0)</f>
        <v>0</v>
      </c>
      <c r="H13" s="15">
        <f>IF(Kérdőívek!H13=Kérdőívek!$B13,0.2,0)</f>
        <v>0.2</v>
      </c>
      <c r="I13" s="15">
        <f>IF(Kérdőívek!I13=Kérdőívek!$B13,0.2,0)</f>
        <v>0.2</v>
      </c>
      <c r="J13" s="15">
        <f>IF(Kérdőívek!J13=Kérdőívek!$B13,0.2,0)</f>
        <v>0.2</v>
      </c>
      <c r="K13" s="15">
        <f>IF(Kérdőívek!K13=Kérdőívek!$B13,0.2,0)</f>
        <v>0.2</v>
      </c>
      <c r="L13" s="15">
        <f>IF(Kérdőívek!L13=Kérdőívek!$B13,0.2,0)</f>
        <v>0.2</v>
      </c>
    </row>
    <row r="14" spans="1:12" x14ac:dyDescent="0.3">
      <c r="A14" s="12" t="str">
        <f>Kérdőívek!A14</f>
        <v>4) Kálvin János-fontos tanítása a predesztináció (Az idén ünnepeljük a reformáció kezdetének 500. évfordulóját.)</v>
      </c>
      <c r="B14" s="33" t="str">
        <f>Kérdőívek!B14</f>
        <v>fontos tanítása a predesztináció</v>
      </c>
      <c r="C14" s="15">
        <f>IF(Kérdőívek!C14=Kérdőívek!$B14,0.2,0)</f>
        <v>0</v>
      </c>
      <c r="D14" s="15">
        <f>IF(Kérdőívek!D14=Kérdőívek!$B14,0.2,0)</f>
        <v>0</v>
      </c>
      <c r="E14" s="15">
        <f>IF(Kérdőívek!E14=Kérdőívek!$B14,0.2,0)</f>
        <v>0</v>
      </c>
      <c r="F14" s="15">
        <f>IF(Kérdőívek!F14=Kérdőívek!$B14,0.2,0)</f>
        <v>0</v>
      </c>
      <c r="G14" s="15">
        <f>IF(Kérdőívek!G14=Kérdőívek!$B14,0.2,0)</f>
        <v>0.2</v>
      </c>
      <c r="H14" s="15">
        <f>IF(Kérdőívek!H14=Kérdőívek!$B14,0.2,0)</f>
        <v>0</v>
      </c>
      <c r="I14" s="15">
        <f>IF(Kérdőívek!I14=Kérdőívek!$B14,0.2,0)</f>
        <v>0</v>
      </c>
      <c r="J14" s="15">
        <f>IF(Kérdőívek!J14=Kérdőívek!$B14,0.2,0)</f>
        <v>0.2</v>
      </c>
      <c r="K14" s="15">
        <f>IF(Kérdőívek!K14=Kérdőívek!$B14,0.2,0)</f>
        <v>0.2</v>
      </c>
      <c r="L14" s="15">
        <f>IF(Kérdőívek!L14=Kérdőívek!$B14,0.2,0)</f>
        <v>0.2</v>
      </c>
    </row>
    <row r="15" spans="1:12" x14ac:dyDescent="0.3">
      <c r="A15" s="12" t="str">
        <f>Kérdőívek!A15</f>
        <v>4) Kálvin János-Krisztust isteni személynek tartja (Az idén ünnepeljük a reformáció kezdetének 500. évfordulóját.)</v>
      </c>
      <c r="B15" s="33" t="str">
        <f>Kérdőívek!B15</f>
        <v>Krisztust isteni személynek tartja</v>
      </c>
      <c r="C15" s="15">
        <f>IF(Kérdőívek!C15=Kérdőívek!$B15,0.2,0)</f>
        <v>0.2</v>
      </c>
      <c r="D15" s="15">
        <f>IF(Kérdőívek!D15=Kérdőívek!$B15,0.2,0)</f>
        <v>0.2</v>
      </c>
      <c r="E15" s="15">
        <f>IF(Kérdőívek!E15=Kérdőívek!$B15,0.2,0)</f>
        <v>0</v>
      </c>
      <c r="F15" s="15">
        <f>IF(Kérdőívek!F15=Kérdőívek!$B15,0.2,0)</f>
        <v>0</v>
      </c>
      <c r="G15" s="15">
        <f>IF(Kérdőívek!G15=Kérdőívek!$B15,0.2,0)</f>
        <v>0</v>
      </c>
      <c r="H15" s="15">
        <f>IF(Kérdőívek!H15=Kérdőívek!$B15,0.2,0)</f>
        <v>0</v>
      </c>
      <c r="I15" s="15">
        <f>IF(Kérdőívek!I15=Kérdőívek!$B15,0.2,0)</f>
        <v>0.2</v>
      </c>
      <c r="J15" s="15">
        <f>IF(Kérdőívek!J15=Kérdőívek!$B15,0.2,0)</f>
        <v>0.2</v>
      </c>
      <c r="K15" s="15">
        <f>IF(Kérdőívek!K15=Kérdőívek!$B15,0.2,0)</f>
        <v>0.2</v>
      </c>
      <c r="L15" s="15">
        <f>IF(Kérdőívek!L15=Kérdőívek!$B15,0.2,0)</f>
        <v>0.2</v>
      </c>
    </row>
    <row r="16" spans="1:12" x14ac:dyDescent="0.3">
      <c r="A16" s="12" t="str">
        <f>Kérdőívek!A16</f>
        <v>4) Kálvin János-csak felnőtt korban keresztlekedhet meg az  ember (Az idén ünnepeljük a reformáció kezdetének 500. évfordulóját.)</v>
      </c>
      <c r="B16" s="33">
        <f>Kérdőívek!B16</f>
        <v>0</v>
      </c>
      <c r="C16" s="15">
        <f>IF(Kérdőívek!C16=Kérdőívek!$B16,0.2,0)</f>
        <v>0.2</v>
      </c>
      <c r="D16" s="15">
        <f>IF(Kérdőívek!D16=Kérdőívek!$B16,0.2,0)</f>
        <v>0.2</v>
      </c>
      <c r="E16" s="15">
        <f>IF(Kérdőívek!E16=Kérdőívek!$B16,0.2,0)</f>
        <v>0</v>
      </c>
      <c r="F16" s="15">
        <f>IF(Kérdőívek!F16=Kérdőívek!$B16,0.2,0)</f>
        <v>0</v>
      </c>
      <c r="G16" s="15">
        <f>IF(Kérdőívek!G16=Kérdőívek!$B16,0.2,0)</f>
        <v>0.2</v>
      </c>
      <c r="H16" s="15">
        <f>IF(Kérdőívek!H16=Kérdőívek!$B16,0.2,0)</f>
        <v>0</v>
      </c>
      <c r="I16" s="15">
        <f>IF(Kérdőívek!I16=Kérdőívek!$B16,0.2,0)</f>
        <v>0.2</v>
      </c>
      <c r="J16" s="15">
        <f>IF(Kérdőívek!J16=Kérdőívek!$B16,0.2,0)</f>
        <v>0.2</v>
      </c>
      <c r="K16" s="15">
        <f>IF(Kérdőívek!K16=Kérdőívek!$B16,0.2,0)</f>
        <v>0.2</v>
      </c>
      <c r="L16" s="15">
        <f>IF(Kérdőívek!L16=Kérdőívek!$B16,0.2,0)</f>
        <v>0.2</v>
      </c>
    </row>
    <row r="17" spans="1:12" x14ac:dyDescent="0.3">
      <c r="A17" s="12" t="str">
        <f>Kérdőívek!A17</f>
        <v>4) Kálvin János-kétszín alatti áldozás (Az idén ünnepeljük a reformáció kezdetének 500. évfordulóját.)</v>
      </c>
      <c r="B17" s="33" t="str">
        <f>Kérdőívek!B17</f>
        <v>kétszín alatti áldozás</v>
      </c>
      <c r="C17" s="15">
        <f>IF(Kérdőívek!C17=Kérdőívek!$B17,0.3,0)</f>
        <v>0</v>
      </c>
      <c r="D17" s="15">
        <f>IF(Kérdőívek!D17=Kérdőívek!$B17,0.3,0)</f>
        <v>0.3</v>
      </c>
      <c r="E17" s="15">
        <f>IF(Kérdőívek!E17=Kérdőívek!$B17,0.3,0)</f>
        <v>0</v>
      </c>
      <c r="F17" s="15">
        <f>IF(Kérdőívek!F17=Kérdőívek!$B17,0.3,0)</f>
        <v>0</v>
      </c>
      <c r="G17" s="15">
        <f>IF(Kérdőívek!G17=Kérdőívek!$B17,0.3,0)</f>
        <v>0</v>
      </c>
      <c r="H17" s="15">
        <f>IF(Kérdőívek!H17=Kérdőívek!$B17,0.3,0)</f>
        <v>0</v>
      </c>
      <c r="I17" s="15">
        <f>IF(Kérdőívek!I17=Kérdőívek!$B17,0.3,0)</f>
        <v>0.3</v>
      </c>
      <c r="J17" s="15">
        <f>IF(Kérdőívek!J17=Kérdőívek!$B17,0.3,0)</f>
        <v>0</v>
      </c>
      <c r="K17" s="15">
        <f>IF(Kérdőívek!K17=Kérdőívek!$B17,0.3,0)</f>
        <v>0.3</v>
      </c>
      <c r="L17" s="15">
        <f>IF(Kérdőívek!L17=Kérdőívek!$B17,0.3,0)</f>
        <v>0.3</v>
      </c>
    </row>
    <row r="18" spans="1:12" x14ac:dyDescent="0.3">
      <c r="A18" s="12" t="str">
        <f>Kérdőívek!A18</f>
        <v>4) Münzer Tamás-elfogadja a szenthároságot (Az idén ünnepeljük a reformáció kezdetének 500. évfordulóját.)</v>
      </c>
      <c r="B18" s="33" t="str">
        <f>Kérdőívek!B18</f>
        <v>elfogadja a szenthároságot</v>
      </c>
      <c r="C18" s="15">
        <f>IF(Kérdőívek!C18=Kérdőívek!$B18,0.2,0)</f>
        <v>0</v>
      </c>
      <c r="D18" s="15">
        <f>IF(Kérdőívek!D18=Kérdőívek!$B18,0.2,0)</f>
        <v>0</v>
      </c>
      <c r="E18" s="15">
        <f>IF(Kérdőívek!E18=Kérdőívek!$B18,0.2,0)</f>
        <v>0</v>
      </c>
      <c r="F18" s="15">
        <f>IF(Kérdőívek!F18=Kérdőívek!$B18,0.2,0)</f>
        <v>0</v>
      </c>
      <c r="G18" s="15">
        <f>IF(Kérdőívek!G18=Kérdőívek!$B18,0.2,0)</f>
        <v>0</v>
      </c>
      <c r="H18" s="15">
        <f>IF(Kérdőívek!H18=Kérdőívek!$B18,0.2,0)</f>
        <v>0</v>
      </c>
      <c r="I18" s="15">
        <f>IF(Kérdőívek!I18=Kérdőívek!$B18,0.2,0)</f>
        <v>0.2</v>
      </c>
      <c r="J18" s="15">
        <f>IF(Kérdőívek!J18=Kérdőívek!$B18,0.2,0)</f>
        <v>0</v>
      </c>
      <c r="K18" s="15">
        <f>IF(Kérdőívek!K18=Kérdőívek!$B18,0.2,0)</f>
        <v>0</v>
      </c>
      <c r="L18" s="15">
        <f>IF(Kérdőívek!L18=Kérdőívek!$B18,0.2,0)</f>
        <v>0.2</v>
      </c>
    </row>
    <row r="19" spans="1:12" x14ac:dyDescent="0.3">
      <c r="A19" s="12" t="str">
        <f>Kérdőívek!A19</f>
        <v>4) Münzer Tamás-fontos tanítása a predesztináció (Az idén ünnepeljük a reformáció kezdetének 500. évfordulóját.)</v>
      </c>
      <c r="B19" s="33">
        <f>Kérdőívek!B19</f>
        <v>0</v>
      </c>
      <c r="C19" s="15">
        <f>IF(Kérdőívek!C19=Kérdőívek!$B19,0.2,0)</f>
        <v>0</v>
      </c>
      <c r="D19" s="15">
        <f>IF(Kérdőívek!D19=Kérdőívek!$B19,0.2,0)</f>
        <v>0</v>
      </c>
      <c r="E19" s="15">
        <f>IF(Kérdőívek!E19=Kérdőívek!$B19,0.2,0)</f>
        <v>0.2</v>
      </c>
      <c r="F19" s="15">
        <f>IF(Kérdőívek!F19=Kérdőívek!$B19,0.2,0)</f>
        <v>0.2</v>
      </c>
      <c r="G19" s="15">
        <f>IF(Kérdőívek!G19=Kérdőívek!$B19,0.2,0)</f>
        <v>0.2</v>
      </c>
      <c r="H19" s="15">
        <f>IF(Kérdőívek!H19=Kérdőívek!$B19,0.2,0)</f>
        <v>0.2</v>
      </c>
      <c r="I19" s="15">
        <f>IF(Kérdőívek!I19=Kérdőívek!$B19,0.2,0)</f>
        <v>0</v>
      </c>
      <c r="J19" s="15">
        <f>IF(Kérdőívek!J19=Kérdőívek!$B19,0.2,0)</f>
        <v>0</v>
      </c>
      <c r="K19" s="15">
        <f>IF(Kérdőívek!K19=Kérdőívek!$B19,0.2,0)</f>
        <v>0.2</v>
      </c>
      <c r="L19" s="15">
        <f>IF(Kérdőívek!L19=Kérdőívek!$B19,0.2,0)</f>
        <v>0</v>
      </c>
    </row>
    <row r="20" spans="1:12" x14ac:dyDescent="0.3">
      <c r="A20" s="12" t="str">
        <f>Kérdőívek!A20</f>
        <v>4) Münzer Tamás-Krisztust isteni személynek tartja (Az idén ünnepeljük a reformáció kezdetének 500. évfordulóját.)</v>
      </c>
      <c r="B20" s="33" t="str">
        <f>Kérdőívek!B20</f>
        <v>Krisztust isteni személynek tartja</v>
      </c>
      <c r="C20" s="15">
        <f>IF(Kérdőívek!C20=Kérdőívek!$B20,0.2,0)</f>
        <v>0</v>
      </c>
      <c r="D20" s="15">
        <f>IF(Kérdőívek!D20=Kérdőívek!$B20,0.2,0)</f>
        <v>0.2</v>
      </c>
      <c r="E20" s="15">
        <f>IF(Kérdőívek!E20=Kérdőívek!$B20,0.2,0)</f>
        <v>0</v>
      </c>
      <c r="F20" s="15">
        <f>IF(Kérdőívek!F20=Kérdőívek!$B20,0.2,0)</f>
        <v>0</v>
      </c>
      <c r="G20" s="15">
        <f>IF(Kérdőívek!G20=Kérdőívek!$B20,0.2,0)</f>
        <v>0.2</v>
      </c>
      <c r="H20" s="15">
        <f>IF(Kérdőívek!H20=Kérdőívek!$B20,0.2,0)</f>
        <v>0</v>
      </c>
      <c r="I20" s="15">
        <f>IF(Kérdőívek!I20=Kérdőívek!$B20,0.2,0)</f>
        <v>0</v>
      </c>
      <c r="J20" s="15">
        <f>IF(Kérdőívek!J20=Kérdőívek!$B20,0.2,0)</f>
        <v>0.2</v>
      </c>
      <c r="K20" s="15">
        <f>IF(Kérdőívek!K20=Kérdőívek!$B20,0.2,0)</f>
        <v>0</v>
      </c>
      <c r="L20" s="15">
        <f>IF(Kérdőívek!L20=Kérdőívek!$B20,0.2,0)</f>
        <v>0</v>
      </c>
    </row>
    <row r="21" spans="1:12" x14ac:dyDescent="0.3">
      <c r="A21" s="12" t="str">
        <f>Kérdőívek!A21</f>
        <v>4) Münzer Tamás-csak felnőtt korban keresztlekedhet meg az  ember (Az idén ünnepeljük a reformáció kezdetének 500. évfordulóját.)</v>
      </c>
      <c r="B21" s="33" t="str">
        <f>Kérdőívek!B21</f>
        <v>csak felnőtt korban keresztlekedhet meg az  ember</v>
      </c>
      <c r="C21" s="15">
        <f>IF(Kérdőívek!C21=Kérdőívek!$B21,0.2,0)</f>
        <v>0</v>
      </c>
      <c r="D21" s="15">
        <f>IF(Kérdőívek!D21=Kérdőívek!$B21,0.2,0)</f>
        <v>0.2</v>
      </c>
      <c r="E21" s="15">
        <f>IF(Kérdőívek!E21=Kérdőívek!$B21,0.2,0)</f>
        <v>0</v>
      </c>
      <c r="F21" s="15">
        <f>IF(Kérdőívek!F21=Kérdőívek!$B21,0.2,0)</f>
        <v>0.2</v>
      </c>
      <c r="G21" s="15">
        <f>IF(Kérdőívek!G21=Kérdőívek!$B21,0.2,0)</f>
        <v>0.2</v>
      </c>
      <c r="H21" s="15">
        <f>IF(Kérdőívek!H21=Kérdőívek!$B21,0.2,0)</f>
        <v>0.2</v>
      </c>
      <c r="I21" s="15">
        <f>IF(Kérdőívek!I21=Kérdőívek!$B21,0.2,0)</f>
        <v>0.2</v>
      </c>
      <c r="J21" s="15">
        <f>IF(Kérdőívek!J21=Kérdőívek!$B21,0.2,0)</f>
        <v>0.2</v>
      </c>
      <c r="K21" s="15">
        <f>IF(Kérdőívek!K21=Kérdőívek!$B21,0.2,0)</f>
        <v>0.2</v>
      </c>
      <c r="L21" s="15">
        <f>IF(Kérdőívek!L21=Kérdőívek!$B21,0.2,0)</f>
        <v>0.2</v>
      </c>
    </row>
    <row r="22" spans="1:12" x14ac:dyDescent="0.3">
      <c r="A22" s="12" t="str">
        <f>Kérdőívek!A22</f>
        <v>4) Münzer Tamás-kétszín alatti áldozás (Az idén ünnepeljük a reformáció kezdetének 500. évfordulóját.)</v>
      </c>
      <c r="B22" s="33" t="str">
        <f>Kérdőívek!B22</f>
        <v>kétszín alatti áldozás</v>
      </c>
      <c r="C22" s="15">
        <f>IF(Kérdőívek!C22=Kérdőívek!$B22,0.2,0)</f>
        <v>0</v>
      </c>
      <c r="D22" s="15">
        <f>IF(Kérdőívek!D22=Kérdőívek!$B22,0.2,0)</f>
        <v>0</v>
      </c>
      <c r="E22" s="15">
        <f>IF(Kérdőívek!E22=Kérdőívek!$B22,0.2,0)</f>
        <v>0.2</v>
      </c>
      <c r="F22" s="15">
        <f>IF(Kérdőívek!F22=Kérdőívek!$B22,0.2,0)</f>
        <v>0</v>
      </c>
      <c r="G22" s="15">
        <f>IF(Kérdőívek!G22=Kérdőívek!$B22,0.2,0)</f>
        <v>0</v>
      </c>
      <c r="H22" s="15">
        <f>IF(Kérdőívek!H22=Kérdőívek!$B22,0.2,0)</f>
        <v>0</v>
      </c>
      <c r="I22" s="15">
        <f>IF(Kérdőívek!I22=Kérdőívek!$B22,0.2,0)</f>
        <v>0</v>
      </c>
      <c r="J22" s="15">
        <f>IF(Kérdőívek!J22=Kérdőívek!$B22,0.2,0)</f>
        <v>0</v>
      </c>
      <c r="K22" s="15">
        <f>IF(Kérdőívek!K22=Kérdőívek!$B22,0.2,0)</f>
        <v>0</v>
      </c>
      <c r="L22" s="15">
        <f>IF(Kérdőívek!L22=Kérdőívek!$B22,0.2,0)</f>
        <v>0.2</v>
      </c>
    </row>
    <row r="23" spans="1:12" x14ac:dyDescent="0.3">
      <c r="A23" s="12" t="str">
        <f>Kérdőívek!A23</f>
        <v>4) Szervet Mihály-elfogadja a szenthároságot (Az idén ünnepeljük a reformáció kezdetének 500. évfordulóját.)</v>
      </c>
      <c r="B23" s="33">
        <f>Kérdőívek!B23</f>
        <v>0</v>
      </c>
      <c r="C23" s="15">
        <f>IF(Kérdőívek!C23=Kérdőívek!$B23,0.2,0)</f>
        <v>0.2</v>
      </c>
      <c r="D23" s="15">
        <f>IF(Kérdőívek!D23=Kérdőívek!$B23,0.2,0)</f>
        <v>0</v>
      </c>
      <c r="E23" s="15">
        <f>IF(Kérdőívek!E23=Kérdőívek!$B23,0.2,0)</f>
        <v>0.2</v>
      </c>
      <c r="F23" s="15">
        <f>IF(Kérdőívek!F23=Kérdőívek!$B23,0.2,0)</f>
        <v>0.2</v>
      </c>
      <c r="G23" s="15">
        <f>IF(Kérdőívek!G23=Kérdőívek!$B23,0.2,0)</f>
        <v>0</v>
      </c>
      <c r="H23" s="15">
        <f>IF(Kérdőívek!H23=Kérdőívek!$B23,0.2,0)</f>
        <v>0.2</v>
      </c>
      <c r="I23" s="15">
        <f>IF(Kérdőívek!I23=Kérdőívek!$B23,0.2,0)</f>
        <v>0</v>
      </c>
      <c r="J23" s="15">
        <f>IF(Kérdőívek!J23=Kérdőívek!$B23,0.2,0)</f>
        <v>0</v>
      </c>
      <c r="K23" s="15">
        <f>IF(Kérdőívek!K23=Kérdőívek!$B23,0.2,0)</f>
        <v>0</v>
      </c>
      <c r="L23" s="15">
        <f>IF(Kérdőívek!L23=Kérdőívek!$B23,0.2,0)</f>
        <v>0.2</v>
      </c>
    </row>
    <row r="24" spans="1:12" x14ac:dyDescent="0.3">
      <c r="A24" s="12" t="str">
        <f>Kérdőívek!A24</f>
        <v>4) Szervet Mihály-fontos tanítása a predesztináció (Az idén ünnepeljük a reformáció kezdetének 500. évfordulóját.)</v>
      </c>
      <c r="B24" s="33">
        <f>Kérdőívek!B24</f>
        <v>0</v>
      </c>
      <c r="C24" s="15">
        <f>IF(Kérdőívek!C24=Kérdőívek!$B24,0.2,0)</f>
        <v>0.2</v>
      </c>
      <c r="D24" s="15">
        <f>IF(Kérdőívek!D24=Kérdőívek!$B24,0.2,0)</f>
        <v>0.2</v>
      </c>
      <c r="E24" s="15">
        <f>IF(Kérdőívek!E24=Kérdőívek!$B24,0.2,0)</f>
        <v>0</v>
      </c>
      <c r="F24" s="15">
        <f>IF(Kérdőívek!F24=Kérdőívek!$B24,0.2,0)</f>
        <v>0</v>
      </c>
      <c r="G24" s="15">
        <f>IF(Kérdőívek!G24=Kérdőívek!$B24,0.2,0)</f>
        <v>0.2</v>
      </c>
      <c r="H24" s="15">
        <f>IF(Kérdőívek!H24=Kérdőívek!$B24,0.2,0)</f>
        <v>0</v>
      </c>
      <c r="I24" s="15">
        <f>IF(Kérdőívek!I24=Kérdőívek!$B24,0.2,0)</f>
        <v>0.2</v>
      </c>
      <c r="J24" s="15">
        <f>IF(Kérdőívek!J24=Kérdőívek!$B24,0.2,0)</f>
        <v>0.2</v>
      </c>
      <c r="K24" s="15">
        <f>IF(Kérdőívek!K24=Kérdőívek!$B24,0.2,0)</f>
        <v>0.2</v>
      </c>
      <c r="L24" s="15">
        <f>IF(Kérdőívek!L24=Kérdőívek!$B24,0.2,0)</f>
        <v>0</v>
      </c>
    </row>
    <row r="25" spans="1:12" x14ac:dyDescent="0.3">
      <c r="A25" s="12" t="str">
        <f>Kérdőívek!A25</f>
        <v>4) Szervet Mihály-Krisztust isteni személynek tartja (Az idén ünnepeljük a reformáció kezdetének 500. évfordulóját.)</v>
      </c>
      <c r="B25" s="33">
        <f>Kérdőívek!B25</f>
        <v>0</v>
      </c>
      <c r="C25" s="15">
        <f>IF(Kérdőívek!C25=Kérdőívek!$B25,0.2,0)</f>
        <v>0.2</v>
      </c>
      <c r="D25" s="15">
        <f>IF(Kérdőívek!D25=Kérdőívek!$B25,0.2,0)</f>
        <v>0</v>
      </c>
      <c r="E25" s="15">
        <f>IF(Kérdőívek!E25=Kérdőívek!$B25,0.2,0)</f>
        <v>0.2</v>
      </c>
      <c r="F25" s="15">
        <f>IF(Kérdőívek!F25=Kérdőívek!$B25,0.2,0)</f>
        <v>0.2</v>
      </c>
      <c r="G25" s="15">
        <f>IF(Kérdőívek!G25=Kérdőívek!$B25,0.2,0)</f>
        <v>0</v>
      </c>
      <c r="H25" s="15">
        <f>IF(Kérdőívek!H25=Kérdőívek!$B25,0.2,0)</f>
        <v>0.2</v>
      </c>
      <c r="I25" s="15">
        <f>IF(Kérdőívek!I25=Kérdőívek!$B25,0.2,0)</f>
        <v>0.2</v>
      </c>
      <c r="J25" s="15">
        <f>IF(Kérdőívek!J25=Kérdőívek!$B25,0.2,0)</f>
        <v>0.2</v>
      </c>
      <c r="K25" s="15">
        <f>IF(Kérdőívek!K25=Kérdőívek!$B25,0.2,0)</f>
        <v>0</v>
      </c>
      <c r="L25" s="15">
        <f>IF(Kérdőívek!L25=Kérdőívek!$B25,0.2,0)</f>
        <v>0</v>
      </c>
    </row>
    <row r="26" spans="1:12" x14ac:dyDescent="0.3">
      <c r="A26" s="12" t="str">
        <f>Kérdőívek!A26</f>
        <v>4) Szervet Mihály-csak felnőtt korban keresztlekedhet meg az  ember (Az idén ünnepeljük a reformáció kezdetének 500. évfordulóját.)</v>
      </c>
      <c r="B26" s="33">
        <f>Kérdőívek!B26</f>
        <v>0</v>
      </c>
      <c r="C26" s="15">
        <f>IF(Kérdőívek!C26=Kérdőívek!$B26,0.2,0)</f>
        <v>0</v>
      </c>
      <c r="D26" s="15">
        <f>IF(Kérdőívek!D26=Kérdőívek!$B26,0.2,0)</f>
        <v>0</v>
      </c>
      <c r="E26" s="15">
        <f>IF(Kérdőívek!E26=Kérdőívek!$B26,0.2,0)</f>
        <v>0.2</v>
      </c>
      <c r="F26" s="15">
        <f>IF(Kérdőívek!F26=Kérdőívek!$B26,0.2,0)</f>
        <v>0.2</v>
      </c>
      <c r="G26" s="15">
        <f>IF(Kérdőívek!G26=Kérdőívek!$B26,0.2,0)</f>
        <v>0.2</v>
      </c>
      <c r="H26" s="15">
        <f>IF(Kérdőívek!H26=Kérdőívek!$B26,0.2,0)</f>
        <v>0.2</v>
      </c>
      <c r="I26" s="15">
        <f>IF(Kérdőívek!I26=Kérdőívek!$B26,0.2,0)</f>
        <v>0.2</v>
      </c>
      <c r="J26" s="15">
        <f>IF(Kérdőívek!J26=Kérdőívek!$B26,0.2,0)</f>
        <v>0.2</v>
      </c>
      <c r="K26" s="15">
        <f>IF(Kérdőívek!K26=Kérdőívek!$B26,0.2,0)</f>
        <v>0.2</v>
      </c>
      <c r="L26" s="15">
        <f>IF(Kérdőívek!L26=Kérdőívek!$B26,0.2,0)</f>
        <v>0.2</v>
      </c>
    </row>
    <row r="27" spans="1:12" x14ac:dyDescent="0.3">
      <c r="A27" s="12" t="str">
        <f>Kérdőívek!A27</f>
        <v>4) Szervet Mihály-kétszín alatti áldozás (Az idén ünnepeljük a reformáció kezdetének 500. évfordulóját.)</v>
      </c>
      <c r="B27" s="33" t="str">
        <f>Kérdőívek!B27</f>
        <v>kétszín alatti áldozás</v>
      </c>
      <c r="C27" s="15">
        <f>IF(Kérdőívek!C27=Kérdőívek!$B27,0.2,0)</f>
        <v>0</v>
      </c>
      <c r="D27" s="15">
        <f>IF(Kérdőívek!D27=Kérdőívek!$B27,0.2,0)</f>
        <v>0</v>
      </c>
      <c r="E27" s="15">
        <f>IF(Kérdőívek!E27=Kérdőívek!$B27,0.2,0)</f>
        <v>0</v>
      </c>
      <c r="F27" s="15">
        <f>IF(Kérdőívek!F27=Kérdőívek!$B27,0.2,0)</f>
        <v>0</v>
      </c>
      <c r="G27" s="15">
        <f>IF(Kérdőívek!G27=Kérdőívek!$B27,0.2,0)</f>
        <v>0.2</v>
      </c>
      <c r="H27" s="15">
        <f>IF(Kérdőívek!H27=Kérdőívek!$B27,0.2,0)</f>
        <v>0</v>
      </c>
      <c r="I27" s="15">
        <f>IF(Kérdőívek!I27=Kérdőívek!$B27,0.2,0)</f>
        <v>0</v>
      </c>
      <c r="J27" s="15">
        <f>IF(Kérdőívek!J27=Kérdőívek!$B27,0.2,0)</f>
        <v>0.2</v>
      </c>
      <c r="K27" s="15">
        <f>IF(Kérdőívek!K27=Kérdőívek!$B27,0.2,0)</f>
        <v>0</v>
      </c>
      <c r="L27" s="15">
        <f>IF(Kérdőívek!L27=Kérdőívek!$B27,0.2,0)</f>
        <v>0.2</v>
      </c>
    </row>
    <row r="28" spans="1:12" x14ac:dyDescent="0.3">
      <c r="A28" s="12" t="str">
        <f>Kérdőívek!A28</f>
        <v>5) Az esemény 1517. október 31-én történt (Válaszd ki az igaz állításokat!)</v>
      </c>
      <c r="B28" s="33" t="str">
        <f>Kérdőívek!B28</f>
        <v>Az esemény 1517. október 31-én történt</v>
      </c>
      <c r="C28" s="15">
        <f>IF(Kérdőívek!C28=Kérdőívek!$B28,0.4,0)</f>
        <v>0.4</v>
      </c>
      <c r="D28" s="15">
        <f>IF(Kérdőívek!D28=Kérdőívek!$B28,0.4,0)</f>
        <v>0.4</v>
      </c>
      <c r="E28" s="15">
        <f>IF(Kérdőívek!E28=Kérdőívek!$B28,0.4,0)</f>
        <v>0.4</v>
      </c>
      <c r="F28" s="15">
        <f>IF(Kérdőívek!F28=Kérdőívek!$B28,0.4,0)</f>
        <v>0.4</v>
      </c>
      <c r="G28" s="15">
        <f>IF(Kérdőívek!G28=Kérdőívek!$B28,0.4,0)</f>
        <v>0.4</v>
      </c>
      <c r="H28" s="15">
        <f>IF(Kérdőívek!H28=Kérdőívek!$B28,0.4,0)</f>
        <v>0.4</v>
      </c>
      <c r="I28" s="15">
        <f>IF(Kérdőívek!I28=Kérdőívek!$B28,0.4,0)</f>
        <v>0.4</v>
      </c>
      <c r="J28" s="15">
        <f>IF(Kérdőívek!J28=Kérdőívek!$B28,0.4,0)</f>
        <v>0.4</v>
      </c>
      <c r="K28" s="15">
        <f>IF(Kérdőívek!K28=Kérdőívek!$B28,0.4,0)</f>
        <v>0.4</v>
      </c>
      <c r="L28" s="15">
        <f>IF(Kérdőívek!L28=Kérdőívek!$B28,0.4,0)</f>
        <v>0.4</v>
      </c>
    </row>
    <row r="29" spans="1:12" x14ac:dyDescent="0.3">
      <c r="A29" s="12" t="str">
        <f>Kérdőívek!A29</f>
        <v>5) A kalapácsot tartó férfi Kálvin János (Válaszd ki az igaz állításokat!)</v>
      </c>
      <c r="B29" s="33">
        <f>Kérdőívek!B29</f>
        <v>0</v>
      </c>
      <c r="C29" s="15">
        <f>IF(Kérdőívek!C29=Kérdőívek!$B29,0.4,0)</f>
        <v>0.4</v>
      </c>
      <c r="D29" s="15">
        <f>IF(Kérdőívek!D29=Kérdőívek!$B29,0.4,0)</f>
        <v>0.4</v>
      </c>
      <c r="E29" s="15">
        <f>IF(Kérdőívek!E29=Kérdőívek!$B29,0.4,0)</f>
        <v>0.4</v>
      </c>
      <c r="F29" s="15">
        <f>IF(Kérdőívek!F29=Kérdőívek!$B29,0.4,0)</f>
        <v>0.4</v>
      </c>
      <c r="G29" s="15">
        <f>IF(Kérdőívek!G29=Kérdőívek!$B29,0.4,0)</f>
        <v>0.4</v>
      </c>
      <c r="H29" s="15">
        <f>IF(Kérdőívek!H29=Kérdőívek!$B29,0.4,0)</f>
        <v>0.4</v>
      </c>
      <c r="I29" s="15">
        <f>IF(Kérdőívek!I29=Kérdőívek!$B29,0.4,0)</f>
        <v>0.4</v>
      </c>
      <c r="J29" s="15">
        <f>IF(Kérdőívek!J29=Kérdőívek!$B29,0.4,0)</f>
        <v>0.4</v>
      </c>
      <c r="K29" s="15">
        <f>IF(Kérdőívek!K29=Kérdőívek!$B29,0.4,0)</f>
        <v>0.4</v>
      </c>
      <c r="L29" s="15">
        <f>IF(Kérdőívek!L29=Kérdőívek!$B29,0.4,0)</f>
        <v>0.4</v>
      </c>
    </row>
    <row r="30" spans="1:12" x14ac:dyDescent="0.3">
      <c r="A30" s="12" t="str">
        <f>Kérdőívek!A30</f>
        <v>5) A hirdetményen Luther tanai olvashatók (Válaszd ki az igaz állításokat!)</v>
      </c>
      <c r="B30" s="33" t="str">
        <f>Kérdőívek!B30</f>
        <v>A hirdetményen Luther tanai olvashatók</v>
      </c>
      <c r="C30" s="15">
        <f>IF(Kérdőívek!C30=Kérdőívek!$B30,0.4,0)</f>
        <v>0.4</v>
      </c>
      <c r="D30" s="15">
        <f>IF(Kérdőívek!D30=Kérdőívek!$B30,0.4,0)</f>
        <v>0.4</v>
      </c>
      <c r="E30" s="15">
        <f>IF(Kérdőívek!E30=Kérdőívek!$B30,0.4,0)</f>
        <v>0.4</v>
      </c>
      <c r="F30" s="15">
        <f>IF(Kérdőívek!F30=Kérdőívek!$B30,0.4,0)</f>
        <v>0</v>
      </c>
      <c r="G30" s="15">
        <f>IF(Kérdőívek!G30=Kérdőívek!$B30,0.4,0)</f>
        <v>0.4</v>
      </c>
      <c r="H30" s="15">
        <f>IF(Kérdőívek!H30=Kérdőívek!$B30,0.4,0)</f>
        <v>0.4</v>
      </c>
      <c r="I30" s="15">
        <f>IF(Kérdőívek!I30=Kérdőívek!$B30,0.4,0)</f>
        <v>0.4</v>
      </c>
      <c r="J30" s="15">
        <f>IF(Kérdőívek!J30=Kérdőívek!$B30,0.4,0)</f>
        <v>0</v>
      </c>
      <c r="K30" s="15">
        <f>IF(Kérdőívek!K30=Kérdőívek!$B30,0.4,0)</f>
        <v>0.4</v>
      </c>
      <c r="L30" s="15">
        <f>IF(Kérdőívek!L30=Kérdőívek!$B30,0.4,0)</f>
        <v>0.4</v>
      </c>
    </row>
    <row r="31" spans="1:12" x14ac:dyDescent="0.3">
      <c r="A31" s="12" t="str">
        <f>Kérdőívek!A31</f>
        <v>5) A wittenbergi vár temploma előtt történnek az események (Válaszd ki az igaz állításokat!)</v>
      </c>
      <c r="B31" s="33" t="str">
        <f>Kérdőívek!B31</f>
        <v>A wittenbergi vár temploma előtt történnek az események</v>
      </c>
      <c r="C31" s="15">
        <f>IF(Kérdőívek!C31=Kérdőívek!$B31,0.4,0)</f>
        <v>0.4</v>
      </c>
      <c r="D31" s="15">
        <f>IF(Kérdőívek!D31=Kérdőívek!$B31,0.4,0)</f>
        <v>0.4</v>
      </c>
      <c r="E31" s="15">
        <f>IF(Kérdőívek!E31=Kérdőívek!$B31,0.4,0)</f>
        <v>0</v>
      </c>
      <c r="F31" s="15">
        <f>IF(Kérdőívek!F31=Kérdőívek!$B31,0.4,0)</f>
        <v>0.4</v>
      </c>
      <c r="G31" s="15">
        <f>IF(Kérdőívek!G31=Kérdőívek!$B31,0.4,0)</f>
        <v>0.4</v>
      </c>
      <c r="H31" s="15">
        <f>IF(Kérdőívek!H31=Kérdőívek!$B31,0.4,0)</f>
        <v>0.4</v>
      </c>
      <c r="I31" s="15">
        <f>IF(Kérdőívek!I31=Kérdőívek!$B31,0.4,0)</f>
        <v>0.4</v>
      </c>
      <c r="J31" s="15">
        <f>IF(Kérdőívek!J31=Kérdőívek!$B31,0.4,0)</f>
        <v>0.4</v>
      </c>
      <c r="K31" s="15">
        <f>IF(Kérdőívek!K31=Kérdőívek!$B31,0.4,0)</f>
        <v>0.4</v>
      </c>
      <c r="L31" s="15">
        <f>IF(Kérdőívek!L31=Kérdőívek!$B31,0.4,0)</f>
        <v>0.4</v>
      </c>
    </row>
    <row r="32" spans="1:12" x14ac:dyDescent="0.3">
      <c r="A32" s="12" t="str">
        <f>Kérdőívek!A32</f>
        <v>5) A kihirdetett tanokat mindenki örömmel fogadta (Válaszd ki az igaz állításokat!)</v>
      </c>
      <c r="B32" s="33">
        <f>Kérdőívek!B32</f>
        <v>0</v>
      </c>
      <c r="C32" s="15">
        <f>IF(Kérdőívek!C32=Kérdőívek!$B32,0.4,0)</f>
        <v>0.4</v>
      </c>
      <c r="D32" s="15">
        <f>IF(Kérdőívek!D32=Kérdőívek!$B32,0.4,0)</f>
        <v>0.4</v>
      </c>
      <c r="E32" s="15">
        <f>IF(Kérdőívek!E32=Kérdőívek!$B32,0.4,0)</f>
        <v>0.4</v>
      </c>
      <c r="F32" s="15">
        <f>IF(Kérdőívek!F32=Kérdőívek!$B32,0.4,0)</f>
        <v>0.4</v>
      </c>
      <c r="G32" s="15">
        <f>IF(Kérdőívek!G32=Kérdőívek!$B32,0.4,0)</f>
        <v>0.4</v>
      </c>
      <c r="H32" s="15">
        <f>IF(Kérdőívek!H32=Kérdőívek!$B32,0.4,0)</f>
        <v>0.4</v>
      </c>
      <c r="I32" s="15">
        <f>IF(Kérdőívek!I32=Kérdőívek!$B32,0.4,0)</f>
        <v>0.4</v>
      </c>
      <c r="J32" s="15">
        <f>IF(Kérdőívek!J32=Kérdőívek!$B32,0.4,0)</f>
        <v>0.4</v>
      </c>
      <c r="K32" s="15">
        <f>IF(Kérdőívek!K32=Kérdőívek!$B32,0.4,0)</f>
        <v>0.4</v>
      </c>
      <c r="L32" s="15">
        <f>IF(Kérdőívek!L32=Kérdőívek!$B32,0.4,0)</f>
        <v>0.4</v>
      </c>
    </row>
    <row r="33" spans="1:12" x14ac:dyDescent="0.3">
      <c r="A33" s="12" t="str">
        <f>Kérdőívek!A33</f>
        <v>6) Solus Christus (A reformáció a XVI. század vallási mozgalma. Válaszd ki, melyek a lutheri és a kálvini reformáció közös elemei!)</v>
      </c>
      <c r="B33" s="33" t="str">
        <f>Kérdőívek!B33</f>
        <v>Solus Christus</v>
      </c>
      <c r="C33" s="15">
        <f>IF(Kérdőívek!C33=Kérdőívek!$B33,0.5,0)</f>
        <v>0.5</v>
      </c>
      <c r="D33" s="15">
        <f>IF(Kérdőívek!D33=Kérdőívek!$B33,0.5,0)</f>
        <v>0.5</v>
      </c>
      <c r="E33" s="15">
        <f>IF(Kérdőívek!E33=Kérdőívek!$B33,0.5,0)</f>
        <v>0</v>
      </c>
      <c r="F33" s="15">
        <f>IF(Kérdőívek!F33=Kérdőívek!$B33,0.5,0)</f>
        <v>0</v>
      </c>
      <c r="G33" s="15">
        <f>IF(Kérdőívek!G33=Kérdőívek!$B33,0.5,0)</f>
        <v>0</v>
      </c>
      <c r="H33" s="15">
        <f>IF(Kérdőívek!H33=Kérdőívek!$B33,0.5,0)</f>
        <v>0.5</v>
      </c>
      <c r="I33" s="15">
        <f>IF(Kérdőívek!I33=Kérdőívek!$B33,0.5,0)</f>
        <v>0.5</v>
      </c>
      <c r="J33" s="15">
        <f>IF(Kérdőívek!J33=Kérdőívek!$B33,0.5,0)</f>
        <v>0.5</v>
      </c>
      <c r="K33" s="15">
        <f>IF(Kérdőívek!K33=Kérdőívek!$B33,0.5,0)</f>
        <v>0.5</v>
      </c>
      <c r="L33" s="15">
        <f>IF(Kérdőívek!L33=Kérdőívek!$B33,0.5,0)</f>
        <v>0.5</v>
      </c>
    </row>
    <row r="34" spans="1:12" x14ac:dyDescent="0.3">
      <c r="A34" s="12" t="str">
        <f>Kérdőívek!A34</f>
        <v>6) Sola fide (A reformáció a XVI. század vallási mozgalma. Válaszd ki, melyek a lutheri és a kálvini reformáció közös elemei!)</v>
      </c>
      <c r="B34" s="33" t="str">
        <f>Kérdőívek!B34</f>
        <v>Sola fide</v>
      </c>
      <c r="C34" s="15">
        <f>IF(Kérdőívek!C34=Kérdőívek!$B34,0.5,0)</f>
        <v>0</v>
      </c>
      <c r="D34" s="15">
        <f>IF(Kérdőívek!D34=Kérdőívek!$B34,0.5,0)</f>
        <v>0.5</v>
      </c>
      <c r="E34" s="15">
        <f>IF(Kérdőívek!E34=Kérdőívek!$B34,0.5,0)</f>
        <v>0</v>
      </c>
      <c r="F34" s="15">
        <f>IF(Kérdőívek!F34=Kérdőívek!$B34,0.5,0)</f>
        <v>0</v>
      </c>
      <c r="G34" s="15">
        <f>IF(Kérdőívek!G34=Kérdőívek!$B34,0.5,0)</f>
        <v>0</v>
      </c>
      <c r="H34" s="15">
        <f>IF(Kérdőívek!H34=Kérdőívek!$B34,0.5,0)</f>
        <v>0</v>
      </c>
      <c r="I34" s="15">
        <f>IF(Kérdőívek!I34=Kérdőívek!$B34,0.5,0)</f>
        <v>0.5</v>
      </c>
      <c r="J34" s="15">
        <f>IF(Kérdőívek!J34=Kérdőívek!$B34,0.5,0)</f>
        <v>0</v>
      </c>
      <c r="K34" s="15">
        <f>IF(Kérdőívek!K34=Kérdőívek!$B34,0.5,0)</f>
        <v>0.5</v>
      </c>
      <c r="L34" s="15">
        <f>IF(Kérdőívek!L34=Kérdőívek!$B34,0.5,0)</f>
        <v>0.5</v>
      </c>
    </row>
    <row r="35" spans="1:12" x14ac:dyDescent="0.3">
      <c r="A35" s="12" t="str">
        <f>Kérdőívek!A35</f>
        <v>6) Sola gratia (A reformáció a XVI. század vallási mozgalma. Válaszd ki, melyek a lutheri és a kálvini reformáció közös elemei!)</v>
      </c>
      <c r="B35" s="33" t="str">
        <f>Kérdőívek!B35</f>
        <v>Sola gratia</v>
      </c>
      <c r="C35" s="15">
        <f>IF(Kérdőívek!C35=Kérdőívek!$B35,0.5,0)</f>
        <v>0</v>
      </c>
      <c r="D35" s="15">
        <f>IF(Kérdőívek!D35=Kérdőívek!$B35,0.5,0)</f>
        <v>0.5</v>
      </c>
      <c r="E35" s="15">
        <f>IF(Kérdőívek!E35=Kérdőívek!$B35,0.5,0)</f>
        <v>0</v>
      </c>
      <c r="F35" s="15">
        <f>IF(Kérdőívek!F35=Kérdőívek!$B35,0.5,0)</f>
        <v>0</v>
      </c>
      <c r="G35" s="15">
        <f>IF(Kérdőívek!G35=Kérdőívek!$B35,0.5,0)</f>
        <v>0</v>
      </c>
      <c r="H35" s="15">
        <f>IF(Kérdőívek!H35=Kérdőívek!$B35,0.5,0)</f>
        <v>0.5</v>
      </c>
      <c r="I35" s="15">
        <f>IF(Kérdőívek!I35=Kérdőívek!$B35,0.5,0)</f>
        <v>0</v>
      </c>
      <c r="J35" s="15">
        <f>IF(Kérdőívek!J35=Kérdőívek!$B35,0.5,0)</f>
        <v>0.5</v>
      </c>
      <c r="K35" s="15">
        <f>IF(Kérdőívek!K35=Kérdőívek!$B35,0.5,0)</f>
        <v>0</v>
      </c>
      <c r="L35" s="15">
        <f>IF(Kérdőívek!L35=Kérdőívek!$B35,0.5,0)</f>
        <v>0.5</v>
      </c>
    </row>
    <row r="36" spans="1:12" x14ac:dyDescent="0.3">
      <c r="A36" s="12" t="str">
        <f>Kérdőívek!A36</f>
        <v>6) Sola Scriptura (A reformáció a XVI. század vallási mozgalma. Válaszd ki, melyek a lutheri és a kálvini reformáció közös elemei!)</v>
      </c>
      <c r="B36" s="33" t="str">
        <f>Kérdőívek!B36</f>
        <v>Sola Scriptura</v>
      </c>
      <c r="C36" s="15">
        <f>IF(Kérdőívek!C36=Kérdőívek!$B36,0.5,0)</f>
        <v>0</v>
      </c>
      <c r="D36" s="15">
        <f>IF(Kérdőívek!D36=Kérdőívek!$B36,0.5,0)</f>
        <v>0.5</v>
      </c>
      <c r="E36" s="15">
        <f>IF(Kérdőívek!E36=Kérdőívek!$B36,0.5,0)</f>
        <v>0</v>
      </c>
      <c r="F36" s="15">
        <f>IF(Kérdőívek!F36=Kérdőívek!$B36,0.5,0)</f>
        <v>0</v>
      </c>
      <c r="G36" s="15">
        <f>IF(Kérdőívek!G36=Kérdőívek!$B36,0.5,0)</f>
        <v>0.5</v>
      </c>
      <c r="H36" s="15">
        <f>IF(Kérdőívek!H36=Kérdőívek!$B36,0.5,0)</f>
        <v>0</v>
      </c>
      <c r="I36" s="15">
        <f>IF(Kérdőívek!I36=Kérdőívek!$B36,0.5,0)</f>
        <v>0</v>
      </c>
      <c r="J36" s="15">
        <f>IF(Kérdőívek!J36=Kérdőívek!$B36,0.5,0)</f>
        <v>0</v>
      </c>
      <c r="K36" s="15">
        <f>IF(Kérdőívek!K36=Kérdőívek!$B36,0.5,0)</f>
        <v>0.5</v>
      </c>
      <c r="L36" s="15">
        <f>IF(Kérdőívek!L36=Kérdőívek!$B36,0.5,0)</f>
        <v>0.5</v>
      </c>
    </row>
    <row r="37" spans="1:12" x14ac:dyDescent="0.3">
      <c r="A37" s="12" t="str">
        <f>Kérdőívek!A37</f>
        <v>6) predestinatio (A reformáció a XVI. század vallási mozgalma. Válaszd ki, melyek a lutheri és a kálvini reformáció közös elemei!)</v>
      </c>
      <c r="B37" s="33">
        <f>Kérdőívek!B37</f>
        <v>0</v>
      </c>
      <c r="C37" s="15">
        <f>IF(Kérdőívek!C37=Kérdőívek!$B37,0.5,0)</f>
        <v>0.5</v>
      </c>
      <c r="D37" s="15">
        <f>IF(Kérdőívek!D37=Kérdőívek!$B37,0.5,0)</f>
        <v>0.5</v>
      </c>
      <c r="E37" s="15">
        <f>IF(Kérdőívek!E37=Kérdőívek!$B37,0.5,0)</f>
        <v>0.5</v>
      </c>
      <c r="F37" s="15">
        <f>IF(Kérdőívek!F37=Kérdőívek!$B37,0.5,0)</f>
        <v>0.5</v>
      </c>
      <c r="G37" s="15">
        <f>IF(Kérdőívek!G37=Kérdőívek!$B37,0.5,0)</f>
        <v>0.5</v>
      </c>
      <c r="H37" s="15">
        <f>IF(Kérdőívek!H37=Kérdőívek!$B37,0.5,0)</f>
        <v>0</v>
      </c>
      <c r="I37" s="15">
        <f>IF(Kérdőívek!I37=Kérdőívek!$B37,0.5,0)</f>
        <v>0</v>
      </c>
      <c r="J37" s="15">
        <f>IF(Kérdőívek!J37=Kérdőívek!$B37,0.5,0)</f>
        <v>0</v>
      </c>
      <c r="K37" s="15">
        <f>IF(Kérdőívek!K37=Kérdőívek!$B37,0.5,0)</f>
        <v>0.5</v>
      </c>
      <c r="L37" s="15">
        <f>IF(Kérdőívek!L37=Kérdőívek!$B37,0.5,0)</f>
        <v>0.5</v>
      </c>
    </row>
    <row r="38" spans="1:12" x14ac:dyDescent="0.3">
      <c r="A38" s="12" t="str">
        <f>Kérdőívek!A38</f>
        <v>6) újrakeresztelés (A reformáció a XVI. század vallási mozgalma. Válaszd ki, melyek a lutheri és a kálvini reformáció közös elemei!)</v>
      </c>
      <c r="B38" s="33">
        <f>Kérdőívek!B38</f>
        <v>0</v>
      </c>
      <c r="C38" s="15">
        <f>IF(Kérdőívek!C38=Kérdőívek!$B38,0.5,0)</f>
        <v>0.5</v>
      </c>
      <c r="D38" s="15">
        <f>IF(Kérdőívek!D38=Kérdőívek!$B38,0.5,0)</f>
        <v>0.5</v>
      </c>
      <c r="E38" s="15">
        <f>IF(Kérdőívek!E38=Kérdőívek!$B38,0.5,0)</f>
        <v>0</v>
      </c>
      <c r="F38" s="15">
        <f>IF(Kérdőívek!F38=Kérdőívek!$B38,0.5,0)</f>
        <v>0</v>
      </c>
      <c r="G38" s="15">
        <f>IF(Kérdőívek!G38=Kérdőívek!$B38,0.5,0)</f>
        <v>0.5</v>
      </c>
      <c r="H38" s="15">
        <f>IF(Kérdőívek!H38=Kérdőívek!$B38,0.5,0)</f>
        <v>0.5</v>
      </c>
      <c r="I38" s="15">
        <f>IF(Kérdőívek!I38=Kérdőívek!$B38,0.5,0)</f>
        <v>0.5</v>
      </c>
      <c r="J38" s="15">
        <f>IF(Kérdőívek!J38=Kérdőívek!$B38,0.5,0)</f>
        <v>0.5</v>
      </c>
      <c r="K38" s="15">
        <f>IF(Kérdőívek!K38=Kérdőívek!$B38,0.5,0)</f>
        <v>0.5</v>
      </c>
      <c r="L38" s="15">
        <f>IF(Kérdőívek!L38=Kérdőívek!$B38,0.5,0)</f>
        <v>0</v>
      </c>
    </row>
    <row r="39" spans="1:12" x14ac:dyDescent="0.3">
      <c r="A39" s="12" t="str">
        <f>Kérdőívek!A39</f>
        <v>7) megváltották a bűneiket (A búcsúcédulák megvételével a hívek)</v>
      </c>
      <c r="B39" s="33" t="str">
        <f>Kérdőívek!B39</f>
        <v>megváltották a bűneiket</v>
      </c>
      <c r="C39" s="15">
        <f>IF(Kérdőívek!C39=Kérdőívek!$B39,0.5,0)</f>
        <v>0.5</v>
      </c>
      <c r="D39" s="15">
        <f>IF(Kérdőívek!D39=Kérdőívek!$B39,0.5,0)</f>
        <v>0.5</v>
      </c>
      <c r="E39" s="15">
        <f>IF(Kérdőívek!E39=Kérdőívek!$B39,0.5,0)</f>
        <v>0</v>
      </c>
      <c r="F39" s="15">
        <f>IF(Kérdőívek!F39=Kérdőívek!$B39,0.5,0)</f>
        <v>0</v>
      </c>
      <c r="G39" s="15">
        <f>IF(Kérdőívek!G39=Kérdőívek!$B39,0.5,0)</f>
        <v>0</v>
      </c>
      <c r="H39" s="15">
        <f>IF(Kérdőívek!H39=Kérdőívek!$B39,0.5,0)</f>
        <v>0</v>
      </c>
      <c r="I39" s="15">
        <f>IF(Kérdőívek!I39=Kérdőívek!$B39,0.5,0)</f>
        <v>0.5</v>
      </c>
      <c r="J39" s="15">
        <f>IF(Kérdőívek!J39=Kérdőívek!$B39,0.5,0)</f>
        <v>0.5</v>
      </c>
      <c r="K39" s="15">
        <f>IF(Kérdőívek!K39=Kérdőívek!$B39,0.5,0)</f>
        <v>0</v>
      </c>
      <c r="L39" s="15">
        <f>IF(Kérdőívek!L39=Kérdőívek!$B39,0.5,0)</f>
        <v>0.5</v>
      </c>
    </row>
    <row r="40" spans="1:12" x14ac:dyDescent="0.3">
      <c r="A40" s="12" t="str">
        <f>Kérdőívek!A40</f>
        <v>7) megváltották az örök életet (A búcsúcédulák megvételével a hívek)</v>
      </c>
      <c r="B40" s="33">
        <f>Kérdőívek!B40</f>
        <v>0</v>
      </c>
      <c r="C40" s="15">
        <f>IF(Kérdőívek!C40=Kérdőívek!$B40,0.5,0)</f>
        <v>0.5</v>
      </c>
      <c r="D40" s="15">
        <f>IF(Kérdőívek!D40=Kérdőívek!$B40,0.5,0)</f>
        <v>0.5</v>
      </c>
      <c r="E40" s="15">
        <f>IF(Kérdőívek!E40=Kérdőívek!$B40,0.5,0)</f>
        <v>0</v>
      </c>
      <c r="F40" s="15">
        <f>IF(Kérdőívek!F40=Kérdőívek!$B40,0.5,0)</f>
        <v>0.5</v>
      </c>
      <c r="G40" s="15">
        <f>IF(Kérdőívek!G40=Kérdőívek!$B40,0.5,0)</f>
        <v>0.5</v>
      </c>
      <c r="H40" s="15">
        <f>IF(Kérdőívek!H40=Kérdőívek!$B40,0.5,0)</f>
        <v>0.5</v>
      </c>
      <c r="I40" s="15">
        <f>IF(Kérdőívek!I40=Kérdőívek!$B40,0.5,0)</f>
        <v>0.5</v>
      </c>
      <c r="J40" s="15">
        <f>IF(Kérdőívek!J40=Kérdőívek!$B40,0.5,0)</f>
        <v>0.5</v>
      </c>
      <c r="K40" s="15">
        <f>IF(Kérdőívek!K40=Kérdőívek!$B40,0.5,0)</f>
        <v>0.5</v>
      </c>
      <c r="L40" s="15">
        <f>IF(Kérdőívek!L40=Kérdőívek!$B40,0.5,0)</f>
        <v>0.5</v>
      </c>
    </row>
    <row r="41" spans="1:12" x14ac:dyDescent="0.3">
      <c r="A41" s="12" t="str">
        <f>Kérdőívek!A41</f>
        <v>7) a gyónást helyettesítették, és így megvásárolható volt a lelki üdvösség (A búcsúcédulák megvételével a hívek)</v>
      </c>
      <c r="B41" s="33" t="str">
        <f>Kérdőívek!B41</f>
        <v>a gyónást helyettesítették, és így megvásárolható volt a lelki üdvösség</v>
      </c>
      <c r="C41" s="15">
        <f>IF(Kérdőívek!C41=Kérdőívek!$B41,0.5,0)</f>
        <v>0</v>
      </c>
      <c r="D41" s="15">
        <f>IF(Kérdőívek!D41=Kérdőívek!$B41,0.5,0)</f>
        <v>0</v>
      </c>
      <c r="E41" s="15">
        <f>IF(Kérdőívek!E41=Kérdőívek!$B41,0.5,0)</f>
        <v>0</v>
      </c>
      <c r="F41" s="15">
        <f>IF(Kérdőívek!F41=Kérdőívek!$B41,0.5,0)</f>
        <v>0.5</v>
      </c>
      <c r="G41" s="15">
        <f>IF(Kérdőívek!G41=Kérdőívek!$B41,0.5,0)</f>
        <v>0.5</v>
      </c>
      <c r="H41" s="15">
        <f>IF(Kérdőívek!H41=Kérdőívek!$B41,0.5,0)</f>
        <v>0.5</v>
      </c>
      <c r="I41" s="15">
        <f>IF(Kérdőívek!I41=Kérdőívek!$B41,0.5,0)</f>
        <v>0</v>
      </c>
      <c r="J41" s="15">
        <f>IF(Kérdőívek!J41=Kérdőívek!$B41,0.5,0)</f>
        <v>0.5</v>
      </c>
      <c r="K41" s="15">
        <f>IF(Kérdőívek!K41=Kérdőívek!$B41,0.5,0)</f>
        <v>0.5</v>
      </c>
      <c r="L41" s="15">
        <f>IF(Kérdőívek!L41=Kérdőívek!$B41,0.5,0)</f>
        <v>0.5</v>
      </c>
    </row>
    <row r="42" spans="1:12" x14ac:dyDescent="0.3">
      <c r="A42" s="12" t="str">
        <f>Kérdőívek!A42</f>
        <v>7) megváltották a szenvedéseiket (A búcsúcédulák megvételével a hívek)</v>
      </c>
      <c r="B42" s="33" t="str">
        <f>Kérdőívek!B42</f>
        <v>megváltották a szenvedéseiket</v>
      </c>
      <c r="C42" s="15">
        <f>IF(Kérdőívek!C42=Kérdőívek!$B42,0.5,0)</f>
        <v>0</v>
      </c>
      <c r="D42" s="15">
        <f>IF(Kérdőívek!D42=Kérdőívek!$B42,0.5,0)</f>
        <v>0</v>
      </c>
      <c r="E42" s="15">
        <f>IF(Kérdőívek!E42=Kérdőívek!$B42,0.5,0)</f>
        <v>0</v>
      </c>
      <c r="F42" s="15">
        <f>IF(Kérdőívek!F42=Kérdőívek!$B42,0.5,0)</f>
        <v>0</v>
      </c>
      <c r="G42" s="15">
        <f>IF(Kérdőívek!G42=Kérdőívek!$B42,0.5,0)</f>
        <v>0</v>
      </c>
      <c r="H42" s="15">
        <f>IF(Kérdőívek!H42=Kérdőívek!$B42,0.5,0)</f>
        <v>0</v>
      </c>
      <c r="I42" s="15">
        <f>IF(Kérdőívek!I42=Kérdőívek!$B42,0.5,0)</f>
        <v>0.5</v>
      </c>
      <c r="J42" s="15">
        <f>IF(Kérdőívek!J42=Kérdőívek!$B42,0.5,0)</f>
        <v>0.5</v>
      </c>
      <c r="K42" s="15">
        <f>IF(Kérdőívek!K42=Kérdőívek!$B42,0.5,0)</f>
        <v>0.5</v>
      </c>
      <c r="L42" s="15">
        <f>IF(Kérdőívek!L42=Kérdőívek!$B42,0.5,0)</f>
        <v>0</v>
      </c>
    </row>
    <row r="43" spans="1:12" x14ac:dyDescent="0.3">
      <c r="A43" s="12" t="str">
        <f>Kérdőívek!A43</f>
        <v>7) anyagilag támogatták a Szent Péter Baziika építését (A búcsúcédulák megvételével a hívek)</v>
      </c>
      <c r="B43" s="33" t="str">
        <f>Kérdőívek!B43</f>
        <v>anyagilag támogatták a Szent Péter Baziika építését</v>
      </c>
      <c r="C43" s="15">
        <f>IF(Kérdőívek!C43=Kérdőívek!$B43,0.5,0)</f>
        <v>0</v>
      </c>
      <c r="D43" s="15">
        <f>IF(Kérdőívek!D43=Kérdőívek!$B43,0.5,0)</f>
        <v>0</v>
      </c>
      <c r="E43" s="15">
        <f>IF(Kérdőívek!E43=Kérdőívek!$B43,0.5,0)</f>
        <v>0</v>
      </c>
      <c r="F43" s="15">
        <f>IF(Kérdőívek!F43=Kérdőívek!$B43,0.5,0)</f>
        <v>0</v>
      </c>
      <c r="G43" s="15">
        <f>IF(Kérdőívek!G43=Kérdőívek!$B43,0.5,0)</f>
        <v>0</v>
      </c>
      <c r="H43" s="15">
        <f>IF(Kérdőívek!H43=Kérdőívek!$B43,0.5,0)</f>
        <v>0</v>
      </c>
      <c r="I43" s="15">
        <f>IF(Kérdőívek!I43=Kérdőívek!$B43,0.5,0)</f>
        <v>0</v>
      </c>
      <c r="J43" s="15">
        <f>IF(Kérdőívek!J43=Kérdőívek!$B43,0.5,0)</f>
        <v>0</v>
      </c>
      <c r="K43" s="15">
        <f>IF(Kérdőívek!K43=Kérdőívek!$B43,0.5,0)</f>
        <v>0</v>
      </c>
      <c r="L43" s="15">
        <f>IF(Kérdőívek!L43=Kérdőívek!$B43,0.5,0)</f>
        <v>0</v>
      </c>
    </row>
    <row r="44" spans="1:12" x14ac:dyDescent="0.3">
      <c r="A44" s="12" t="str">
        <f>Kérdőívek!A44</f>
        <v>8) A XVI. században zajlott (Mely állítások igazak a reformációra?)</v>
      </c>
      <c r="B44" s="33" t="str">
        <f>Kérdőívek!B44</f>
        <v>Igaz</v>
      </c>
      <c r="C44" s="15">
        <f>IF(Kérdőívek!C44=Kérdőívek!$B44,0.5,0)</f>
        <v>0.5</v>
      </c>
      <c r="D44" s="15">
        <f>IF(Kérdőívek!D44=Kérdőívek!$B44,0.5,0)</f>
        <v>0.5</v>
      </c>
      <c r="E44" s="15">
        <f>IF(Kérdőívek!E44=Kérdőívek!$B44,0.5,0)</f>
        <v>0</v>
      </c>
      <c r="F44" s="15">
        <f>IF(Kérdőívek!F44=Kérdőívek!$B44,0.5,0)</f>
        <v>0.5</v>
      </c>
      <c r="G44" s="15">
        <f>IF(Kérdőívek!G44=Kérdőívek!$B44,0.5,0)</f>
        <v>0.5</v>
      </c>
      <c r="H44" s="15">
        <f>IF(Kérdőívek!H44=Kérdőívek!$B44,0.5,0)</f>
        <v>0.5</v>
      </c>
      <c r="I44" s="15">
        <f>IF(Kérdőívek!I44=Kérdőívek!$B44,0.5,0)</f>
        <v>0</v>
      </c>
      <c r="J44" s="15">
        <f>IF(Kérdőívek!J44=Kérdőívek!$B44,0.5,0)</f>
        <v>0.5</v>
      </c>
      <c r="K44" s="15">
        <f>IF(Kérdőívek!K44=Kérdőívek!$B44,0.5,0)</f>
        <v>0.5</v>
      </c>
      <c r="L44" s="15">
        <f>IF(Kérdőívek!L44=Kérdőívek!$B44,0.5,0)</f>
        <v>0.5</v>
      </c>
    </row>
    <row r="45" spans="1:12" x14ac:dyDescent="0.3">
      <c r="A45" s="12" t="str">
        <f>Kérdőívek!A45</f>
        <v>8) A keleti kereszténységet is átalakította (Mely állítások igazak a reformációra?)</v>
      </c>
      <c r="B45" s="33" t="str">
        <f>Kérdőívek!B45</f>
        <v>Hamis</v>
      </c>
      <c r="C45" s="15">
        <f>IF(Kérdőívek!C45=Kérdőívek!$B45,0.5,0)</f>
        <v>0</v>
      </c>
      <c r="D45" s="15">
        <f>IF(Kérdőívek!D45=Kérdőívek!$B45,0.5,0)</f>
        <v>0</v>
      </c>
      <c r="E45" s="15">
        <f>IF(Kérdőívek!E45=Kérdőívek!$B45,0.5,0)</f>
        <v>0</v>
      </c>
      <c r="F45" s="15">
        <f>IF(Kérdőívek!F45=Kérdőívek!$B45,0.5,0)</f>
        <v>0.5</v>
      </c>
      <c r="G45" s="15">
        <f>IF(Kérdőívek!G45=Kérdőívek!$B45,0.5,0)</f>
        <v>0.5</v>
      </c>
      <c r="H45" s="15">
        <f>IF(Kérdőívek!H45=Kérdőívek!$B45,0.5,0)</f>
        <v>0.5</v>
      </c>
      <c r="I45" s="15">
        <f>IF(Kérdőívek!I45=Kérdőívek!$B45,0.5,0)</f>
        <v>0</v>
      </c>
      <c r="J45" s="15">
        <f>IF(Kérdőívek!J45=Kérdőívek!$B45,0.5,0)</f>
        <v>0</v>
      </c>
      <c r="K45" s="15">
        <f>IF(Kérdőívek!K45=Kérdőívek!$B45,0.5,0)</f>
        <v>0.5</v>
      </c>
      <c r="L45" s="15">
        <f>IF(Kérdőívek!L45=Kérdőívek!$B45,0.5,0)</f>
        <v>0.5</v>
      </c>
    </row>
    <row r="46" spans="1:12" x14ac:dyDescent="0.3">
      <c r="A46" s="12" t="str">
        <f>Kérdőívek!A46</f>
        <v>8) Csak a nyugati kereszténységre jellemző (Mely állítások igazak a reformációra?)</v>
      </c>
      <c r="B46" s="33" t="str">
        <f>Kérdőívek!B46</f>
        <v>Igaz</v>
      </c>
      <c r="C46" s="15">
        <f>IF(Kérdőívek!C46=Kérdőívek!$B46,0.5,0)</f>
        <v>0</v>
      </c>
      <c r="D46" s="15">
        <f>IF(Kérdőívek!D46=Kérdőívek!$B46,0.5,0)</f>
        <v>0</v>
      </c>
      <c r="E46" s="15">
        <f>IF(Kérdőívek!E46=Kérdőívek!$B46,0.5,0)</f>
        <v>0</v>
      </c>
      <c r="F46" s="15">
        <f>IF(Kérdőívek!F46=Kérdőívek!$B46,0.5,0)</f>
        <v>0.5</v>
      </c>
      <c r="G46" s="15">
        <f>IF(Kérdőívek!G46=Kérdőívek!$B46,0.5,0)</f>
        <v>0.5</v>
      </c>
      <c r="H46" s="15">
        <f>IF(Kérdőívek!H46=Kérdőívek!$B46,0.5,0)</f>
        <v>0.5</v>
      </c>
      <c r="I46" s="15">
        <f>IF(Kérdőívek!I46=Kérdőívek!$B46,0.5,0)</f>
        <v>0</v>
      </c>
      <c r="J46" s="15">
        <f>IF(Kérdőívek!J46=Kérdőívek!$B46,0.5,0)</f>
        <v>0</v>
      </c>
      <c r="K46" s="15">
        <f>IF(Kérdőívek!K46=Kérdőívek!$B46,0.5,0)</f>
        <v>0.5</v>
      </c>
      <c r="L46" s="15">
        <f>IF(Kérdőívek!L46=Kérdőívek!$B46,0.5,0)</f>
        <v>0</v>
      </c>
    </row>
    <row r="47" spans="1:12" x14ac:dyDescent="0.3">
      <c r="A47" s="12" t="str">
        <f>Kérdőívek!A47</f>
        <v>8) Társadalmi, politikai, gazdasági és kulturális összetevői vannak (Mely állítások igazak a reformációra?)</v>
      </c>
      <c r="B47" s="33" t="str">
        <f>Kérdőívek!B47</f>
        <v>Igaz</v>
      </c>
      <c r="C47" s="15">
        <f>IF(Kérdőívek!C47=Kérdőívek!$B47,0.5,0)</f>
        <v>0.5</v>
      </c>
      <c r="D47" s="15">
        <f>IF(Kérdőívek!D47=Kérdőívek!$B47,0.5,0)</f>
        <v>0</v>
      </c>
      <c r="E47" s="15">
        <f>IF(Kérdőívek!E47=Kérdőívek!$B47,0.5,0)</f>
        <v>0</v>
      </c>
      <c r="F47" s="15">
        <f>IF(Kérdőívek!F47=Kérdőívek!$B47,0.5,0)</f>
        <v>0.5</v>
      </c>
      <c r="G47" s="15">
        <f>IF(Kérdőívek!G47=Kérdőívek!$B47,0.5,0)</f>
        <v>0.5</v>
      </c>
      <c r="H47" s="15">
        <f>IF(Kérdőívek!H47=Kérdőívek!$B47,0.5,0)</f>
        <v>0.5</v>
      </c>
      <c r="I47" s="15">
        <f>IF(Kérdőívek!I47=Kérdőívek!$B47,0.5,0)</f>
        <v>0.5</v>
      </c>
      <c r="J47" s="15">
        <f>IF(Kérdőívek!J47=Kérdőívek!$B47,0.5,0)</f>
        <v>0.5</v>
      </c>
      <c r="K47" s="15">
        <f>IF(Kérdőívek!K47=Kérdőívek!$B47,0.5,0)</f>
        <v>0.5</v>
      </c>
      <c r="L47" s="15">
        <f>IF(Kérdőívek!L47=Kérdőívek!$B47,0.5,0)</f>
        <v>0.5</v>
      </c>
    </row>
    <row r="48" spans="1:12" x14ac:dyDescent="0.3">
      <c r="A48" s="12" t="str">
        <f>Kérdőívek!A48</f>
        <v>8) Különálló keresztény egyházak jöttek létre (Mely állítások igazak a reformációra?)</v>
      </c>
      <c r="B48" s="33" t="str">
        <f>Kérdőívek!B48</f>
        <v>Igaz</v>
      </c>
      <c r="C48" s="15">
        <f>IF(Kérdőívek!C48=Kérdőívek!$B48,0.5,0)</f>
        <v>0.5</v>
      </c>
      <c r="D48" s="15">
        <f>IF(Kérdőívek!D48=Kérdőívek!$B48,0.5,0)</f>
        <v>0.5</v>
      </c>
      <c r="E48" s="15">
        <f>IF(Kérdőívek!E48=Kérdőívek!$B48,0.5,0)</f>
        <v>0.5</v>
      </c>
      <c r="F48" s="15">
        <f>IF(Kérdőívek!F48=Kérdőívek!$B48,0.5,0)</f>
        <v>0</v>
      </c>
      <c r="G48" s="15">
        <f>IF(Kérdőívek!G48=Kérdőívek!$B48,0.5,0)</f>
        <v>0</v>
      </c>
      <c r="H48" s="15">
        <f>IF(Kérdőívek!H48=Kérdőívek!$B48,0.5,0)</f>
        <v>0</v>
      </c>
      <c r="I48" s="15">
        <f>IF(Kérdőívek!I48=Kérdőívek!$B48,0.5,0)</f>
        <v>0.5</v>
      </c>
      <c r="J48" s="15">
        <f>IF(Kérdőívek!J48=Kérdőívek!$B48,0.5,0)</f>
        <v>0.5</v>
      </c>
      <c r="K48" s="15">
        <f>IF(Kérdőívek!K48=Kérdőívek!$B48,0.5,0)</f>
        <v>0.5</v>
      </c>
      <c r="L48" s="15">
        <f>IF(Kérdőívek!L48=Kérdőívek!$B48,0.5,0)</f>
        <v>0.5</v>
      </c>
    </row>
    <row r="49" spans="1:12" x14ac:dyDescent="0.3">
      <c r="A49" s="12" t="str">
        <f>Kérdőívek!A49</f>
        <v>8) A katolikus egyház támogatta a folyamatot (Mely állítások igazak a reformációra?)</v>
      </c>
      <c r="B49" s="33" t="str">
        <f>Kérdőívek!B49</f>
        <v>Hamis</v>
      </c>
      <c r="C49" s="15">
        <f>IF(Kérdőívek!C49=Kérdőívek!$B49,0.5,0)</f>
        <v>0.5</v>
      </c>
      <c r="D49" s="15">
        <f>IF(Kérdőívek!D49=Kérdőívek!$B49,0.5,0)</f>
        <v>0.5</v>
      </c>
      <c r="E49" s="15">
        <f>IF(Kérdőívek!E49=Kérdőívek!$B49,0.5,0)</f>
        <v>0</v>
      </c>
      <c r="F49" s="15">
        <f>IF(Kérdőívek!F49=Kérdőívek!$B49,0.5,0)</f>
        <v>0</v>
      </c>
      <c r="G49" s="15">
        <f>IF(Kérdőívek!G49=Kérdőívek!$B49,0.5,0)</f>
        <v>0.5</v>
      </c>
      <c r="H49" s="15">
        <f>IF(Kérdőívek!H49=Kérdőívek!$B49,0.5,0)</f>
        <v>0</v>
      </c>
      <c r="I49" s="15">
        <f>IF(Kérdőívek!I49=Kérdőívek!$B49,0.5,0)</f>
        <v>0.5</v>
      </c>
      <c r="J49" s="15">
        <f>IF(Kérdőívek!J49=Kérdőívek!$B49,0.5,0)</f>
        <v>0.5</v>
      </c>
      <c r="K49" s="15">
        <f>IF(Kérdőívek!K49=Kérdőívek!$B49,0.5,0)</f>
        <v>0.5</v>
      </c>
      <c r="L49" s="15">
        <f>IF(Kérdőívek!L49=Kérdőívek!$B49,0.5,0)</f>
        <v>0</v>
      </c>
    </row>
    <row r="50" spans="1:12" x14ac:dyDescent="0.3">
      <c r="A50" s="12" t="str">
        <f>Kérdőívek!A50</f>
        <v>8) A hívei elfogadják a hét szentséget (Mely állítások igazak a reformációra?)</v>
      </c>
      <c r="B50" s="33" t="str">
        <f>Kérdőívek!B50</f>
        <v>Hamis</v>
      </c>
      <c r="C50" s="15">
        <f>IF(Kérdőívek!C50=Kérdőívek!$B50,0.5,0)</f>
        <v>0</v>
      </c>
      <c r="D50" s="15">
        <f>IF(Kérdőívek!D50=Kérdőívek!$B50,0.5,0)</f>
        <v>0.5</v>
      </c>
      <c r="E50" s="15">
        <f>IF(Kérdőívek!E50=Kérdőívek!$B50,0.5,0)</f>
        <v>0</v>
      </c>
      <c r="F50" s="15">
        <f>IF(Kérdőívek!F50=Kérdőívek!$B50,0.5,0)</f>
        <v>0</v>
      </c>
      <c r="G50" s="15">
        <f>IF(Kérdőívek!G50=Kérdőívek!$B50,0.5,0)</f>
        <v>0</v>
      </c>
      <c r="H50" s="15">
        <f>IF(Kérdőívek!H50=Kérdőívek!$B50,0.5,0)</f>
        <v>0.5</v>
      </c>
      <c r="I50" s="15">
        <f>IF(Kérdőívek!I50=Kérdőívek!$B50,0.5,0)</f>
        <v>0.5</v>
      </c>
      <c r="J50" s="15">
        <f>IF(Kérdőívek!J50=Kérdőívek!$B50,0.5,0)</f>
        <v>0</v>
      </c>
      <c r="K50" s="15">
        <f>IF(Kérdőívek!K50=Kérdőívek!$B50,0.5,0)</f>
        <v>0</v>
      </c>
      <c r="L50" s="15">
        <f>IF(Kérdőívek!L50=Kérdőívek!$B50,0.5,0)</f>
        <v>0.5</v>
      </c>
    </row>
    <row r="51" spans="1:12" x14ac:dyDescent="0.3">
      <c r="A51" s="12" t="str">
        <f>Kérdőívek!A51</f>
        <v>8) Követői a római pápát tekintik az egyházuk vezetőjének (Mely állítások igazak a reformációra?)</v>
      </c>
      <c r="B51" s="33" t="str">
        <f>Kérdőívek!B51</f>
        <v>Hamis</v>
      </c>
      <c r="C51" s="15">
        <f>IF(Kérdőívek!C51=Kérdőívek!$B51,0.5,0)</f>
        <v>0</v>
      </c>
      <c r="D51" s="15">
        <f>IF(Kérdőívek!D51=Kérdőívek!$B51,0.5,0)</f>
        <v>0.5</v>
      </c>
      <c r="E51" s="15">
        <f>IF(Kérdőívek!E51=Kérdőívek!$B51,0.5,0)</f>
        <v>0</v>
      </c>
      <c r="F51" s="15">
        <f>IF(Kérdőívek!F51=Kérdőívek!$B51,0.5,0)</f>
        <v>0.5</v>
      </c>
      <c r="G51" s="15">
        <f>IF(Kérdőívek!G51=Kérdőívek!$B51,0.5,0)</f>
        <v>0.5</v>
      </c>
      <c r="H51" s="15">
        <f>IF(Kérdőívek!H51=Kérdőívek!$B51,0.5,0)</f>
        <v>0</v>
      </c>
      <c r="I51" s="15">
        <f>IF(Kérdőívek!I51=Kérdőívek!$B51,0.5,0)</f>
        <v>0.5</v>
      </c>
      <c r="J51" s="15">
        <f>IF(Kérdőívek!J51=Kérdőívek!$B51,0.5,0)</f>
        <v>0.5</v>
      </c>
      <c r="K51" s="15">
        <f>IF(Kérdőívek!K51=Kérdőívek!$B51,0.5,0)</f>
        <v>0.5</v>
      </c>
      <c r="L51" s="15">
        <f>IF(Kérdőívek!L51=Kérdőívek!$B51,0.5,0)</f>
        <v>0</v>
      </c>
    </row>
    <row r="52" spans="1:12" x14ac:dyDescent="0.3">
      <c r="A52" s="12" t="str">
        <f>Kérdőívek!A52</f>
        <v>9) A(z) ............. azoknak a könyveknek a gyűjteménye, amelyeket az Anyaszentegyház Istentől sugalmazottaknak ismer el.  Válaszd ki a helyes megnevezést!</v>
      </c>
      <c r="B52" s="33" t="str">
        <f>Kérdőívek!B52</f>
        <v>Szentírás</v>
      </c>
      <c r="C52" s="15">
        <f>IF(Kérdőívek!C52=Kérdőívek!$B52,1,0)</f>
        <v>0</v>
      </c>
      <c r="D52" s="15">
        <f>IF(Kérdőívek!D52=Kérdőívek!$B52,1,0)</f>
        <v>1</v>
      </c>
      <c r="E52" s="15">
        <f>IF(Kérdőívek!E52=Kérdőívek!$B52,1,0)</f>
        <v>0</v>
      </c>
      <c r="F52" s="15">
        <f>IF(Kérdőívek!F52=Kérdőívek!$B52,1,0)</f>
        <v>0</v>
      </c>
      <c r="G52" s="15">
        <f>IF(Kérdőívek!G52=Kérdőívek!$B52,1,0)</f>
        <v>1</v>
      </c>
      <c r="H52" s="15">
        <f>IF(Kérdőívek!H52=Kérdőívek!$B52,1,0)</f>
        <v>0</v>
      </c>
      <c r="I52" s="15">
        <f>IF(Kérdőívek!I52=Kérdőívek!$B52,1,0)</f>
        <v>0</v>
      </c>
      <c r="J52" s="15">
        <f>IF(Kérdőívek!J52=Kérdőívek!$B52,1,0)</f>
        <v>1</v>
      </c>
      <c r="K52" s="15">
        <f>IF(Kérdőívek!K52=Kérdőívek!$B52,1,0)</f>
        <v>1</v>
      </c>
      <c r="L52" s="15">
        <f>IF(Kérdőívek!L52=Kérdőívek!$B52,1,0)</f>
        <v>1</v>
      </c>
    </row>
    <row r="53" spans="1:12" x14ac:dyDescent="0.3">
      <c r="A53" s="12" t="str">
        <f>Kérdőívek!A53</f>
        <v>10) Pünkösd (Hogyan követik egymást a legfontosabb egyházi ünnepeink, jeles időszakjaink? Kezdd azzal, amelyik a legkorábbi hónapban van!)</v>
      </c>
      <c r="B53" s="33">
        <f>Kérdőívek!B53</f>
        <v>7</v>
      </c>
      <c r="C53" s="15">
        <f>IF(Kérdőívek!C53=Kérdőívek!$B53,0.3,0)</f>
        <v>0</v>
      </c>
      <c r="D53" s="15">
        <f>IF(Kérdőívek!D53=Kérdőívek!$B53,0.3,0)</f>
        <v>0.3</v>
      </c>
      <c r="E53" s="15">
        <f>IF(Kérdőívek!E53=Kérdőívek!$B53,0.3,0)</f>
        <v>0</v>
      </c>
      <c r="F53" s="15">
        <f>IF(Kérdőívek!F53=Kérdőívek!$B53,0.3,0)</f>
        <v>0</v>
      </c>
      <c r="G53" s="15">
        <f>IF(Kérdőívek!G53=Kérdőívek!$B53,0.3,0)</f>
        <v>0</v>
      </c>
      <c r="H53" s="15">
        <f>IF(Kérdőívek!H53=Kérdőívek!$B53,0.3,0)</f>
        <v>0</v>
      </c>
      <c r="I53" s="15">
        <f>IF(Kérdőívek!I53=Kérdőívek!$B53,0.3,0)</f>
        <v>0.3</v>
      </c>
      <c r="J53" s="15">
        <f>IF(Kérdőívek!J53=Kérdőívek!$B53,0.3,0)</f>
        <v>0</v>
      </c>
      <c r="K53" s="15">
        <f>IF(Kérdőívek!K53=Kérdőívek!$B53,0.3,0)</f>
        <v>0.3</v>
      </c>
      <c r="L53" s="15">
        <f>IF(Kérdőívek!L53=Kérdőívek!$B53,0.3,0)</f>
        <v>0</v>
      </c>
    </row>
    <row r="54" spans="1:12" x14ac:dyDescent="0.3">
      <c r="A54" s="12" t="str">
        <f>Kérdőívek!A54</f>
        <v>10) Karácsony (Hogyan követik egymást a legfontosabb egyházi ünnepeink, jeles időszakjaink? Kezdd azzal, amelyik a legkorábbi hónapban van!)</v>
      </c>
      <c r="B54" s="33">
        <f>Kérdőívek!B54</f>
        <v>10</v>
      </c>
      <c r="C54" s="15">
        <f>IF(Kérdőívek!C54=Kérdőívek!$B54,0.3,0)</f>
        <v>0.3</v>
      </c>
      <c r="D54" s="15">
        <f>IF(Kérdőívek!D54=Kérdőívek!$B54,0.3,0)</f>
        <v>0.3</v>
      </c>
      <c r="E54" s="15">
        <f>IF(Kérdőívek!E54=Kérdőívek!$B54,0.3,0)</f>
        <v>0</v>
      </c>
      <c r="F54" s="15">
        <f>IF(Kérdőívek!F54=Kérdőívek!$B54,0.3,0)</f>
        <v>0.3</v>
      </c>
      <c r="G54" s="15">
        <f>IF(Kérdőívek!G54=Kérdőívek!$B54,0.3,0)</f>
        <v>0</v>
      </c>
      <c r="H54" s="15">
        <f>IF(Kérdőívek!H54=Kérdőívek!$B54,0.3,0)</f>
        <v>0.3</v>
      </c>
      <c r="I54" s="15">
        <f>IF(Kérdőívek!I54=Kérdőívek!$B54,0.3,0)</f>
        <v>0.3</v>
      </c>
      <c r="J54" s="15">
        <f>IF(Kérdőívek!J54=Kérdőívek!$B54,0.3,0)</f>
        <v>0</v>
      </c>
      <c r="K54" s="15">
        <f>IF(Kérdőívek!K54=Kérdőívek!$B54,0.3,0)</f>
        <v>0.3</v>
      </c>
      <c r="L54" s="15">
        <f>IF(Kérdőívek!L54=Kérdőívek!$B54,0.3,0)</f>
        <v>0</v>
      </c>
    </row>
    <row r="55" spans="1:12" x14ac:dyDescent="0.3">
      <c r="A55" s="12" t="str">
        <f>Kérdőívek!A55</f>
        <v>10) Vízkereszt (Hogyan követik egymást a legfontosabb egyházi ünnepeink, jeles időszakjaink? Kezdd azzal, amelyik a legkorábbi hónapban van!)</v>
      </c>
      <c r="B55" s="33">
        <f>Kérdőívek!B55</f>
        <v>1</v>
      </c>
      <c r="C55" s="15">
        <f>IF(Kérdőívek!C55=Kérdőívek!$B55,0.3,0)</f>
        <v>0</v>
      </c>
      <c r="D55" s="15">
        <f>IF(Kérdőívek!D55=Kérdőívek!$B55,0.3,0)</f>
        <v>0.3</v>
      </c>
      <c r="E55" s="15">
        <f>IF(Kérdőívek!E55=Kérdőívek!$B55,0.3,0)</f>
        <v>0</v>
      </c>
      <c r="F55" s="15">
        <f>IF(Kérdőívek!F55=Kérdőívek!$B55,0.3,0)</f>
        <v>0.3</v>
      </c>
      <c r="G55" s="15">
        <f>IF(Kérdőívek!G55=Kérdőívek!$B55,0.3,0)</f>
        <v>0</v>
      </c>
      <c r="H55" s="15">
        <f>IF(Kérdőívek!H55=Kérdőívek!$B55,0.3,0)</f>
        <v>0.3</v>
      </c>
      <c r="I55" s="15">
        <f>IF(Kérdőívek!I55=Kérdőívek!$B55,0.3,0)</f>
        <v>0.3</v>
      </c>
      <c r="J55" s="15">
        <f>IF(Kérdőívek!J55=Kérdőívek!$B55,0.3,0)</f>
        <v>0</v>
      </c>
      <c r="K55" s="15">
        <f>IF(Kérdőívek!K55=Kérdőívek!$B55,0.3,0)</f>
        <v>0.3</v>
      </c>
      <c r="L55" s="15">
        <f>IF(Kérdőívek!L55=Kérdőívek!$B55,0.3,0)</f>
        <v>0</v>
      </c>
    </row>
    <row r="56" spans="1:12" x14ac:dyDescent="0.3">
      <c r="A56" s="12" t="str">
        <f>Kérdőívek!A56</f>
        <v>10) Húsvét (Hogyan követik egymást a legfontosabb egyházi ünnepeink, jeles időszakjaink? Kezdd azzal, amelyik a legkorábbi hónapban van!)</v>
      </c>
      <c r="B56" s="33">
        <f>Kérdőívek!B56</f>
        <v>6</v>
      </c>
      <c r="C56" s="15">
        <f>IF(Kérdőívek!C56=Kérdőívek!$B56,0.3,0)</f>
        <v>0</v>
      </c>
      <c r="D56" s="15">
        <f>IF(Kérdőívek!D56=Kérdőívek!$B56,0.3,0)</f>
        <v>0.3</v>
      </c>
      <c r="E56" s="15">
        <f>IF(Kérdőívek!E56=Kérdőívek!$B56,0.3,0)</f>
        <v>0.3</v>
      </c>
      <c r="F56" s="15">
        <f>IF(Kérdőívek!F56=Kérdőívek!$B56,0.3,0)</f>
        <v>0.3</v>
      </c>
      <c r="G56" s="15">
        <f>IF(Kérdőívek!G56=Kérdőívek!$B56,0.3,0)</f>
        <v>0</v>
      </c>
      <c r="H56" s="15">
        <f>IF(Kérdőívek!H56=Kérdőívek!$B56,0.3,0)</f>
        <v>0.3</v>
      </c>
      <c r="I56" s="15">
        <f>IF(Kérdőívek!I56=Kérdőívek!$B56,0.3,0)</f>
        <v>0</v>
      </c>
      <c r="J56" s="15">
        <f>IF(Kérdőívek!J56=Kérdőívek!$B56,0.3,0)</f>
        <v>0</v>
      </c>
      <c r="K56" s="15">
        <f>IF(Kérdőívek!K56=Kérdőívek!$B56,0.3,0)</f>
        <v>0.3</v>
      </c>
      <c r="L56" s="15">
        <f>IF(Kérdőívek!L56=Kérdőívek!$B56,0.3,0)</f>
        <v>0</v>
      </c>
    </row>
    <row r="57" spans="1:12" x14ac:dyDescent="0.3">
      <c r="A57" s="12" t="str">
        <f>Kérdőívek!A57</f>
        <v>10) Hamvazó szerda (Hogyan követik egymást a legfontosabb egyházi ünnepeink, jeles időszakjaink? Kezdd azzal, amelyik a legkorábbi hónapban van!)</v>
      </c>
      <c r="B57" s="33">
        <f>Kérdőívek!B57</f>
        <v>2</v>
      </c>
      <c r="C57" s="15">
        <f>IF(Kérdőívek!C57=Kérdőívek!$B57,0.3,0)</f>
        <v>0</v>
      </c>
      <c r="D57" s="15">
        <f>IF(Kérdőívek!D57=Kérdőívek!$B57,0.3,0)</f>
        <v>0.3</v>
      </c>
      <c r="E57" s="15">
        <f>IF(Kérdőívek!E57=Kérdőívek!$B57,0.3,0)</f>
        <v>0</v>
      </c>
      <c r="F57" s="15">
        <f>IF(Kérdőívek!F57=Kérdőívek!$B57,0.3,0)</f>
        <v>0.3</v>
      </c>
      <c r="G57" s="15">
        <f>IF(Kérdőívek!G57=Kérdőívek!$B57,0.3,0)</f>
        <v>0</v>
      </c>
      <c r="H57" s="15">
        <f>IF(Kérdőívek!H57=Kérdőívek!$B57,0.3,0)</f>
        <v>0.3</v>
      </c>
      <c r="I57" s="15">
        <f>IF(Kérdőívek!I57=Kérdőívek!$B57,0.3,0)</f>
        <v>0.3</v>
      </c>
      <c r="J57" s="15">
        <f>IF(Kérdőívek!J57=Kérdőívek!$B57,0.3,0)</f>
        <v>0</v>
      </c>
      <c r="K57" s="15">
        <f>IF(Kérdőívek!K57=Kérdőívek!$B57,0.3,0)</f>
        <v>0.3</v>
      </c>
      <c r="L57" s="15">
        <f>IF(Kérdőívek!L57=Kérdőívek!$B57,0.3,0)</f>
        <v>0</v>
      </c>
    </row>
    <row r="58" spans="1:12" x14ac:dyDescent="0.3">
      <c r="A58" s="12" t="str">
        <f>Kérdőívek!A58</f>
        <v>10) Advent (Hogyan követik egymást a legfontosabb egyházi ünnepeink, jeles időszakjaink? Kezdd azzal, amelyik a legkorábbi hónapban van!)</v>
      </c>
      <c r="B58" s="33">
        <f>Kérdőívek!B58</f>
        <v>9</v>
      </c>
      <c r="C58" s="15">
        <f>IF(Kérdőívek!C58=Kérdőívek!$B58,0.3,0)</f>
        <v>0.3</v>
      </c>
      <c r="D58" s="15">
        <f>IF(Kérdőívek!D58=Kérdőívek!$B58,0.3,0)</f>
        <v>0.3</v>
      </c>
      <c r="E58" s="15">
        <f>IF(Kérdőívek!E58=Kérdőívek!$B58,0.3,0)</f>
        <v>0</v>
      </c>
      <c r="F58" s="15">
        <f>IF(Kérdőívek!F58=Kérdőívek!$B58,0.3,0)</f>
        <v>0.3</v>
      </c>
      <c r="G58" s="15">
        <f>IF(Kérdőívek!G58=Kérdőívek!$B58,0.3,0)</f>
        <v>0</v>
      </c>
      <c r="H58" s="15">
        <f>IF(Kérdőívek!H58=Kérdőívek!$B58,0.3,0)</f>
        <v>0.3</v>
      </c>
      <c r="I58" s="15">
        <f>IF(Kérdőívek!I58=Kérdőívek!$B58,0.3,0)</f>
        <v>0.3</v>
      </c>
      <c r="J58" s="15">
        <f>IF(Kérdőívek!J58=Kérdőívek!$B58,0.3,0)</f>
        <v>0</v>
      </c>
      <c r="K58" s="15">
        <f>IF(Kérdőívek!K58=Kérdőívek!$B58,0.3,0)</f>
        <v>0.3</v>
      </c>
      <c r="L58" s="15">
        <f>IF(Kérdőívek!L58=Kérdőívek!$B58,0.3,0)</f>
        <v>0</v>
      </c>
    </row>
    <row r="59" spans="1:12" x14ac:dyDescent="0.3">
      <c r="A59" s="12" t="str">
        <f>Kérdőívek!A59</f>
        <v>10) Nagyböjt (Hogyan követik egymást a legfontosabb egyházi ünnepeink, jeles időszakjaink? Kezdd azzal, amelyik a legkorábbi hónapban van!)</v>
      </c>
      <c r="B59" s="33">
        <f>Kérdőívek!B59</f>
        <v>3</v>
      </c>
      <c r="C59" s="15">
        <f>IF(Kérdőívek!C59=Kérdőívek!$B59,0.3,0)</f>
        <v>0.3</v>
      </c>
      <c r="D59" s="15">
        <f>IF(Kérdőívek!D59=Kérdőívek!$B59,0.3,0)</f>
        <v>0.3</v>
      </c>
      <c r="E59" s="15">
        <f>IF(Kérdőívek!E59=Kérdőívek!$B59,0.3,0)</f>
        <v>0</v>
      </c>
      <c r="F59" s="15">
        <f>IF(Kérdőívek!F59=Kérdőívek!$B59,0.3,0)</f>
        <v>0.3</v>
      </c>
      <c r="G59" s="15">
        <f>IF(Kérdőívek!G59=Kérdőívek!$B59,0.3,0)</f>
        <v>0</v>
      </c>
      <c r="H59" s="15">
        <f>IF(Kérdőívek!H59=Kérdőívek!$B59,0.3,0)</f>
        <v>0.3</v>
      </c>
      <c r="I59" s="15">
        <f>IF(Kérdőívek!I59=Kérdőívek!$B59,0.3,0)</f>
        <v>0.3</v>
      </c>
      <c r="J59" s="15">
        <f>IF(Kérdőívek!J59=Kérdőívek!$B59,0.3,0)</f>
        <v>0</v>
      </c>
      <c r="K59" s="15">
        <f>IF(Kérdőívek!K59=Kérdőívek!$B59,0.3,0)</f>
        <v>0.3</v>
      </c>
      <c r="L59" s="15">
        <f>IF(Kérdőívek!L59=Kérdőívek!$B59,0.3,0)</f>
        <v>0</v>
      </c>
    </row>
    <row r="60" spans="1:12" x14ac:dyDescent="0.3">
      <c r="A60" s="12" t="str">
        <f>Kérdőívek!A60</f>
        <v>10) Virágvasárnap (Hogyan követik egymást a legfontosabb egyházi ünnepeink, jeles időszakjaink? Kezdd azzal, amelyik a legkorábbi hónapban van!)</v>
      </c>
      <c r="B60" s="33">
        <f>Kérdőívek!B60</f>
        <v>4</v>
      </c>
      <c r="C60" s="15">
        <f>IF(Kérdőívek!C60=Kérdőívek!$B60,0.3,0)</f>
        <v>0</v>
      </c>
      <c r="D60" s="15">
        <f>IF(Kérdőívek!D60=Kérdőívek!$B60,0.3,0)</f>
        <v>0</v>
      </c>
      <c r="E60" s="15">
        <f>IF(Kérdőívek!E60=Kérdőívek!$B60,0.3,0)</f>
        <v>0</v>
      </c>
      <c r="F60" s="15">
        <f>IF(Kérdőívek!F60=Kérdőívek!$B60,0.3,0)</f>
        <v>0</v>
      </c>
      <c r="G60" s="15">
        <f>IF(Kérdőívek!G60=Kérdőívek!$B60,0.3,0)</f>
        <v>0</v>
      </c>
      <c r="H60" s="15">
        <f>IF(Kérdőívek!H60=Kérdőívek!$B60,0.3,0)</f>
        <v>0</v>
      </c>
      <c r="I60" s="15">
        <f>IF(Kérdőívek!I60=Kérdőívek!$B60,0.3,0)</f>
        <v>0</v>
      </c>
      <c r="J60" s="15">
        <f>IF(Kérdőívek!J60=Kérdőívek!$B60,0.3,0)</f>
        <v>0</v>
      </c>
      <c r="K60" s="15">
        <f>IF(Kérdőívek!K60=Kérdőívek!$B60,0.3,0)</f>
        <v>0.3</v>
      </c>
      <c r="L60" s="15">
        <f>IF(Kérdőívek!L60=Kérdőívek!$B60,0.3,0)</f>
        <v>0</v>
      </c>
    </row>
    <row r="61" spans="1:12" x14ac:dyDescent="0.3">
      <c r="A61" s="12" t="str">
        <f>Kérdőívek!A61</f>
        <v>10) Nagyboldogasszony napja (Hogyan követik egymást a legfontosabb egyházi ünnepeink, jeles időszakjaink? Kezdd azzal, amelyik a legkorábbi hónapban van!)</v>
      </c>
      <c r="B61" s="33">
        <f>Kérdőívek!B61</f>
        <v>8</v>
      </c>
      <c r="C61" s="15">
        <f>IF(Kérdőívek!C61=Kérdőívek!$B61,0.3,0)</f>
        <v>0</v>
      </c>
      <c r="D61" s="15">
        <f>IF(Kérdőívek!D61=Kérdőívek!$B61,0.3,0)</f>
        <v>0.3</v>
      </c>
      <c r="E61" s="15">
        <f>IF(Kérdőívek!E61=Kérdőívek!$B61,0.3,0)</f>
        <v>0</v>
      </c>
      <c r="F61" s="15">
        <f>IF(Kérdőívek!F61=Kérdőívek!$B61,0.3,0)</f>
        <v>0</v>
      </c>
      <c r="G61" s="15">
        <f>IF(Kérdőívek!G61=Kérdőívek!$B61,0.3,0)</f>
        <v>0</v>
      </c>
      <c r="H61" s="15">
        <f>IF(Kérdőívek!H61=Kérdőívek!$B61,0.3,0)</f>
        <v>0</v>
      </c>
      <c r="I61" s="15">
        <f>IF(Kérdőívek!I61=Kérdőívek!$B61,0.3,0)</f>
        <v>0.3</v>
      </c>
      <c r="J61" s="15">
        <f>IF(Kérdőívek!J61=Kérdőívek!$B61,0.3,0)</f>
        <v>0</v>
      </c>
      <c r="K61" s="15">
        <f>IF(Kérdőívek!K61=Kérdőívek!$B61,0.3,0)</f>
        <v>0.3</v>
      </c>
      <c r="L61" s="15">
        <f>IF(Kérdőívek!L61=Kérdőívek!$B61,0.3,0)</f>
        <v>0</v>
      </c>
    </row>
    <row r="62" spans="1:12" x14ac:dyDescent="0.3">
      <c r="A62" s="12" t="str">
        <f>Kérdőívek!A62</f>
        <v>10) Nagypéntek (Hogyan követik egymást a legfontosabb egyházi ünnepeink, jeles időszakjaink? Kezdd azzal, amelyik a legkorábbi hónapban van!)</v>
      </c>
      <c r="B62" s="33">
        <f>Kérdőívek!B62</f>
        <v>5</v>
      </c>
      <c r="C62" s="15">
        <f>IF(Kérdőívek!C62=Kérdőívek!$B62,0.3,0)</f>
        <v>0</v>
      </c>
      <c r="D62" s="15">
        <f>IF(Kérdőívek!D62=Kérdőívek!$B62,0.3,0)</f>
        <v>0</v>
      </c>
      <c r="E62" s="15">
        <f>IF(Kérdőívek!E62=Kérdőívek!$B62,0.3,0)</f>
        <v>0</v>
      </c>
      <c r="F62" s="15">
        <f>IF(Kérdőívek!F62=Kérdőívek!$B62,0.3,0)</f>
        <v>0</v>
      </c>
      <c r="G62" s="15">
        <f>IF(Kérdőívek!G62=Kérdőívek!$B62,0.3,0)</f>
        <v>0</v>
      </c>
      <c r="H62" s="15">
        <f>IF(Kérdőívek!H62=Kérdőívek!$B62,0.3,0)</f>
        <v>0</v>
      </c>
      <c r="I62" s="15">
        <f>IF(Kérdőívek!I62=Kérdőívek!$B62,0.3,0)</f>
        <v>0.3</v>
      </c>
      <c r="J62" s="15">
        <f>IF(Kérdőívek!J62=Kérdőívek!$B62,0.3,0)</f>
        <v>0</v>
      </c>
      <c r="K62" s="15">
        <f>IF(Kérdőívek!K62=Kérdőívek!$B62,0.3,0)</f>
        <v>0.3</v>
      </c>
      <c r="L62" s="15">
        <f>IF(Kérdőívek!L62=Kérdőívek!$B62,0.3,0)</f>
        <v>0</v>
      </c>
    </row>
    <row r="63" spans="1:12" x14ac:dyDescent="0.3">
      <c r="A63" s="12" t="str">
        <f>Kérdőívek!A63</f>
        <v>11) Mi a főparancs?</v>
      </c>
      <c r="B63" s="33" t="str">
        <f>Kérdőívek!B63</f>
        <v>Isten akarata</v>
      </c>
      <c r="C63" s="15">
        <f>IF(Kérdőívek!C63=Kérdőívek!$B63,1,0)</f>
        <v>1</v>
      </c>
      <c r="D63" s="15">
        <f>IF(Kérdőívek!D63=Kérdőívek!$B63,1,0)</f>
        <v>1</v>
      </c>
      <c r="E63" s="15">
        <f>IF(Kérdőívek!E63=Kérdőívek!$B63,1,0)</f>
        <v>1</v>
      </c>
      <c r="F63" s="15">
        <f>IF(Kérdőívek!F63=Kérdőívek!$B63,1,0)</f>
        <v>0</v>
      </c>
      <c r="G63" s="15">
        <f>IF(Kérdőívek!G63=Kérdőívek!$B63,1,0)</f>
        <v>1</v>
      </c>
      <c r="H63" s="15">
        <f>IF(Kérdőívek!H63=Kérdőívek!$B63,1,0)</f>
        <v>0</v>
      </c>
      <c r="I63" s="15">
        <f>IF(Kérdőívek!I63=Kérdőívek!$B63,1,0)</f>
        <v>1</v>
      </c>
      <c r="J63" s="15">
        <f>IF(Kérdőívek!J63=Kérdőívek!$B63,1,0)</f>
        <v>1</v>
      </c>
      <c r="K63" s="15">
        <f>IF(Kérdőívek!K63=Kérdőívek!$B63,1,0)</f>
        <v>1</v>
      </c>
      <c r="L63" s="15">
        <f>IF(Kérdőívek!L63=Kérdőívek!$B63,1,0)</f>
        <v>1</v>
      </c>
    </row>
    <row r="64" spans="1:12" x14ac:dyDescent="0.3">
      <c r="A64" s="12" t="str">
        <f>Kérdőívek!A64</f>
        <v>12) Az Isten szeretete (Melyek a főparancsolat legfontosabb követelményei?)</v>
      </c>
      <c r="B64" s="33" t="str">
        <f>Kérdőívek!B64</f>
        <v>Az Isten szeretete</v>
      </c>
      <c r="C64" s="15">
        <f>IF(Kérdőívek!C64=Kérdőívek!$B64,0.5,0)</f>
        <v>0</v>
      </c>
      <c r="D64" s="15">
        <f>IF(Kérdőívek!D64=Kérdőívek!$B64,0.5,0)</f>
        <v>0</v>
      </c>
      <c r="E64" s="15">
        <f>IF(Kérdőívek!E64=Kérdőívek!$B64,0.5,0)</f>
        <v>0.5</v>
      </c>
      <c r="F64" s="15">
        <f>IF(Kérdőívek!F64=Kérdőívek!$B64,0.5,0)</f>
        <v>0.5</v>
      </c>
      <c r="G64" s="15">
        <f>IF(Kérdőívek!G64=Kérdőívek!$B64,0.5,0)</f>
        <v>0.5</v>
      </c>
      <c r="H64" s="15">
        <f>IF(Kérdőívek!H64=Kérdőívek!$B64,0.5,0)</f>
        <v>0.5</v>
      </c>
      <c r="I64" s="15">
        <f>IF(Kérdőívek!I64=Kérdőívek!$B64,0.5,0)</f>
        <v>0.5</v>
      </c>
      <c r="J64" s="15">
        <f>IF(Kérdőívek!J64=Kérdőívek!$B64,0.5,0)</f>
        <v>0.5</v>
      </c>
      <c r="K64" s="15">
        <f>IF(Kérdőívek!K64=Kérdőívek!$B64,0.5,0)</f>
        <v>0.5</v>
      </c>
      <c r="L64" s="15">
        <f>IF(Kérdőívek!L64=Kérdőívek!$B64,0.5,0)</f>
        <v>0.5</v>
      </c>
    </row>
    <row r="65" spans="1:12" x14ac:dyDescent="0.3">
      <c r="A65" s="12" t="str">
        <f>Kérdőívek!A65</f>
        <v>12) Önmagunk szeretete (Melyek a főparancsolat legfontosabb követelményei?)</v>
      </c>
      <c r="B65" s="33" t="str">
        <f>Kérdőívek!B65</f>
        <v>Önmagunk szeretete</v>
      </c>
      <c r="C65" s="15">
        <f>IF(Kérdőívek!C65=Kérdőívek!$B65,0.5,0)</f>
        <v>0</v>
      </c>
      <c r="D65" s="15">
        <f>IF(Kérdőívek!D65=Kérdőívek!$B65,0.5,0)</f>
        <v>0</v>
      </c>
      <c r="E65" s="15">
        <f>IF(Kérdőívek!E65=Kérdőívek!$B65,0.5,0)</f>
        <v>0</v>
      </c>
      <c r="F65" s="15">
        <f>IF(Kérdőívek!F65=Kérdőívek!$B65,0.5,0)</f>
        <v>0</v>
      </c>
      <c r="G65" s="15">
        <f>IF(Kérdőívek!G65=Kérdőívek!$B65,0.5,0)</f>
        <v>0</v>
      </c>
      <c r="H65" s="15">
        <f>IF(Kérdőívek!H65=Kérdőívek!$B65,0.5,0)</f>
        <v>0</v>
      </c>
      <c r="I65" s="15">
        <f>IF(Kérdőívek!I65=Kérdőívek!$B65,0.5,0)</f>
        <v>0</v>
      </c>
      <c r="J65" s="15">
        <f>IF(Kérdőívek!J65=Kérdőívek!$B65,0.5,0)</f>
        <v>0</v>
      </c>
      <c r="K65" s="15">
        <f>IF(Kérdőívek!K65=Kérdőívek!$B65,0.5,0)</f>
        <v>0</v>
      </c>
      <c r="L65" s="15">
        <f>IF(Kérdőívek!L65=Kérdőívek!$B65,0.5,0)</f>
        <v>0</v>
      </c>
    </row>
    <row r="66" spans="1:12" x14ac:dyDescent="0.3">
      <c r="A66" s="12" t="str">
        <f>Kérdőívek!A66</f>
        <v>12) Embertársaink szeretete (Melyek a főparancsolat legfontosabb követelményei?)</v>
      </c>
      <c r="B66" s="33" t="str">
        <f>Kérdőívek!B66</f>
        <v>Embertársaink szeretete</v>
      </c>
      <c r="C66" s="15">
        <f>IF(Kérdőívek!C66=Kérdőívek!$B66,0.5,0)</f>
        <v>0.5</v>
      </c>
      <c r="D66" s="15">
        <f>IF(Kérdőívek!D66=Kérdőívek!$B66,0.5,0)</f>
        <v>0.5</v>
      </c>
      <c r="E66" s="15">
        <f>IF(Kérdőívek!E66=Kérdőívek!$B66,0.5,0)</f>
        <v>0</v>
      </c>
      <c r="F66" s="15">
        <f>IF(Kérdőívek!F66=Kérdőívek!$B66,0.5,0)</f>
        <v>0</v>
      </c>
      <c r="G66" s="15">
        <f>IF(Kérdőívek!G66=Kérdőívek!$B66,0.5,0)</f>
        <v>0.5</v>
      </c>
      <c r="H66" s="15">
        <f>IF(Kérdőívek!H66=Kérdőívek!$B66,0.5,0)</f>
        <v>0.5</v>
      </c>
      <c r="I66" s="15">
        <f>IF(Kérdőívek!I66=Kérdőívek!$B66,0.5,0)</f>
        <v>0.5</v>
      </c>
      <c r="J66" s="15">
        <f>IF(Kérdőívek!J66=Kérdőívek!$B66,0.5,0)</f>
        <v>0.5</v>
      </c>
      <c r="K66" s="15">
        <f>IF(Kérdőívek!K66=Kérdőívek!$B66,0.5,0)</f>
        <v>0.5</v>
      </c>
      <c r="L66" s="15">
        <f>IF(Kérdőívek!L66=Kérdőívek!$B66,0.5,0)</f>
        <v>0.5</v>
      </c>
    </row>
    <row r="67" spans="1:12" x14ac:dyDescent="0.3">
      <c r="A67" s="12" t="str">
        <f>Kérdőívek!A67</f>
        <v>12) Az egyház szeretete (Melyek a főparancsolat legfontosabb követelményei?)</v>
      </c>
      <c r="B67" s="33">
        <f>Kérdőívek!B67</f>
        <v>0</v>
      </c>
      <c r="C67" s="15">
        <f>IF(Kérdőívek!C67=Kérdőívek!$B67,0.5,0)</f>
        <v>0.5</v>
      </c>
      <c r="D67" s="15">
        <f>IF(Kérdőívek!D67=Kérdőívek!$B67,0.5,0)</f>
        <v>0.5</v>
      </c>
      <c r="E67" s="15">
        <f>IF(Kérdőívek!E67=Kérdőívek!$B67,0.5,0)</f>
        <v>0.5</v>
      </c>
      <c r="F67" s="15">
        <f>IF(Kérdőívek!F67=Kérdőívek!$B67,0.5,0)</f>
        <v>0.5</v>
      </c>
      <c r="G67" s="15">
        <f>IF(Kérdőívek!G67=Kérdőívek!$B67,0.5,0)</f>
        <v>0.5</v>
      </c>
      <c r="H67" s="15">
        <f>IF(Kérdőívek!H67=Kérdőívek!$B67,0.5,0)</f>
        <v>0</v>
      </c>
      <c r="I67" s="15">
        <f>IF(Kérdőívek!I67=Kérdőívek!$B67,0.5,0)</f>
        <v>0.5</v>
      </c>
      <c r="J67" s="15">
        <f>IF(Kérdőívek!J67=Kérdőívek!$B67,0.5,0)</f>
        <v>0.5</v>
      </c>
      <c r="K67" s="15">
        <f>IF(Kérdőívek!K67=Kérdőívek!$B67,0.5,0)</f>
        <v>0.5</v>
      </c>
      <c r="L67" s="15">
        <f>IF(Kérdőívek!L67=Kérdőívek!$B67,0.5,0)</f>
        <v>0.5</v>
      </c>
    </row>
    <row r="68" spans="1:12" x14ac:dyDescent="0.3">
      <c r="A68" s="12" t="str">
        <f>Kérdőívek!A68</f>
        <v>13) A keresztény felekezetek mindegyike kisebb változtatásokkal, de elfogadja (Válaszd ki a helytelen állításokat az apostoli hitvallásról!)</v>
      </c>
      <c r="B68" s="33" t="str">
        <f>Kérdőívek!B68</f>
        <v>A keresztény felekezetek mindegyike kisebb változtatásokkal, de elfogadja</v>
      </c>
      <c r="C68" s="15">
        <f>IF(Kérdőívek!C68=Kérdőívek!$B68,0.5,0)</f>
        <v>0</v>
      </c>
      <c r="D68" s="15">
        <f>IF(Kérdőívek!D68=Kérdőívek!$B68,0.5,0)</f>
        <v>0.5</v>
      </c>
      <c r="E68" s="15">
        <f>IF(Kérdőívek!E68=Kérdőívek!$B68,0.5,0)</f>
        <v>0</v>
      </c>
      <c r="F68" s="15">
        <f>IF(Kérdőívek!F68=Kérdőívek!$B68,0.5,0)</f>
        <v>0</v>
      </c>
      <c r="G68" s="15">
        <f>IF(Kérdőívek!G68=Kérdőívek!$B68,0.5,0)</f>
        <v>0.5</v>
      </c>
      <c r="H68" s="15">
        <f>IF(Kérdőívek!H68=Kérdőívek!$B68,0.5,0)</f>
        <v>0</v>
      </c>
      <c r="I68" s="15">
        <f>IF(Kérdőívek!I68=Kérdőívek!$B68,0.5,0)</f>
        <v>0.5</v>
      </c>
      <c r="J68" s="15">
        <f>IF(Kérdőívek!J68=Kérdőívek!$B68,0.5,0)</f>
        <v>0.5</v>
      </c>
      <c r="K68" s="15">
        <f>IF(Kérdőívek!K68=Kérdőívek!$B68,0.5,0)</f>
        <v>0.5</v>
      </c>
      <c r="L68" s="15">
        <f>IF(Kérdőívek!L68=Kérdőívek!$B68,0.5,0)</f>
        <v>0</v>
      </c>
    </row>
    <row r="69" spans="1:12" x14ac:dyDescent="0.3">
      <c r="A69" s="12" t="str">
        <f>Kérdőívek!A69</f>
        <v>13) az Úr imájaként mindenki imádkozza (Válaszd ki a helytelen állításokat az apostoli hitvallásról!)</v>
      </c>
      <c r="B69" s="33">
        <f>Kérdőívek!B69</f>
        <v>0</v>
      </c>
      <c r="C69" s="15">
        <f>IF(Kérdőívek!C69=Kérdőívek!$B69,0.5,0)</f>
        <v>0.5</v>
      </c>
      <c r="D69" s="15">
        <f>IF(Kérdőívek!D69=Kérdőívek!$B69,0.5,0)</f>
        <v>0.5</v>
      </c>
      <c r="E69" s="15">
        <f>IF(Kérdőívek!E69=Kérdőívek!$B69,0.5,0)</f>
        <v>0.5</v>
      </c>
      <c r="F69" s="15">
        <f>IF(Kérdőívek!F69=Kérdőívek!$B69,0.5,0)</f>
        <v>0</v>
      </c>
      <c r="G69" s="15">
        <f>IF(Kérdőívek!G69=Kérdőívek!$B69,0.5,0)</f>
        <v>0</v>
      </c>
      <c r="H69" s="15">
        <f>IF(Kérdőívek!H69=Kérdőívek!$B69,0.5,0)</f>
        <v>0</v>
      </c>
      <c r="I69" s="15">
        <f>IF(Kérdőívek!I69=Kérdőívek!$B69,0.5,0)</f>
        <v>0</v>
      </c>
      <c r="J69" s="15">
        <f>IF(Kérdőívek!J69=Kérdőívek!$B69,0.5,0)</f>
        <v>0.5</v>
      </c>
      <c r="K69" s="15">
        <f>IF(Kérdőívek!K69=Kérdőívek!$B69,0.5,0)</f>
        <v>0.5</v>
      </c>
      <c r="L69" s="15">
        <f>IF(Kérdőívek!L69=Kérdőívek!$B69,0.5,0)</f>
        <v>0</v>
      </c>
    </row>
    <row r="70" spans="1:12" x14ac:dyDescent="0.3">
      <c r="A70" s="12" t="str">
        <f>Kérdőívek!A70</f>
        <v>13) A nicaeai zsinaton fogadták el az istenhármasságot (Válaszd ki a helytelen állításokat az apostoli hitvallásról!)</v>
      </c>
      <c r="B70" s="33" t="str">
        <f>Kérdőívek!B70</f>
        <v>A nicaeai zsinaton fogadták el az istenhármasságot</v>
      </c>
      <c r="C70" s="15">
        <f>IF(Kérdőívek!C70=Kérdőívek!$B70,0.5,0)</f>
        <v>0.5</v>
      </c>
      <c r="D70" s="15">
        <f>IF(Kérdőívek!D70=Kérdőívek!$B70,0.5,0)</f>
        <v>0</v>
      </c>
      <c r="E70" s="15">
        <f>IF(Kérdőívek!E70=Kérdőívek!$B70,0.5,0)</f>
        <v>0</v>
      </c>
      <c r="F70" s="15">
        <f>IF(Kérdőívek!F70=Kérdőívek!$B70,0.5,0)</f>
        <v>0.5</v>
      </c>
      <c r="G70" s="15">
        <f>IF(Kérdőívek!G70=Kérdőívek!$B70,0.5,0)</f>
        <v>0.5</v>
      </c>
      <c r="H70" s="15">
        <f>IF(Kérdőívek!H70=Kérdőívek!$B70,0.5,0)</f>
        <v>0.5</v>
      </c>
      <c r="I70" s="15">
        <f>IF(Kérdőívek!I70=Kérdőívek!$B70,0.5,0)</f>
        <v>0</v>
      </c>
      <c r="J70" s="15">
        <f>IF(Kérdőívek!J70=Kérdőívek!$B70,0.5,0)</f>
        <v>0.5</v>
      </c>
      <c r="K70" s="15">
        <f>IF(Kérdőívek!K70=Kérdőívek!$B70,0.5,0)</f>
        <v>0.5</v>
      </c>
      <c r="L70" s="15">
        <f>IF(Kérdőívek!L70=Kérdőívek!$B70,0.5,0)</f>
        <v>0</v>
      </c>
    </row>
    <row r="71" spans="1:12" x14ac:dyDescent="0.3">
      <c r="A71" s="12" t="str">
        <f>Kérdőívek!A71</f>
        <v>13) Arius követői elfogdják a Szentháromságot (Válaszd ki a helytelen állításokat az apostoli hitvallásról!)</v>
      </c>
      <c r="B71" s="33">
        <f>Kérdőívek!B71</f>
        <v>0</v>
      </c>
      <c r="C71" s="15">
        <f>IF(Kérdőívek!C71=Kérdőívek!$B71,0.5,0)</f>
        <v>0.5</v>
      </c>
      <c r="D71" s="15">
        <f>IF(Kérdőívek!D71=Kérdőívek!$B71,0.5,0)</f>
        <v>0</v>
      </c>
      <c r="E71" s="15">
        <f>IF(Kérdőívek!E71=Kérdőívek!$B71,0.5,0)</f>
        <v>0</v>
      </c>
      <c r="F71" s="15">
        <f>IF(Kérdőívek!F71=Kérdőívek!$B71,0.5,0)</f>
        <v>0.5</v>
      </c>
      <c r="G71" s="15">
        <f>IF(Kérdőívek!G71=Kérdőívek!$B71,0.5,0)</f>
        <v>0</v>
      </c>
      <c r="H71" s="15">
        <f>IF(Kérdőívek!H71=Kérdőívek!$B71,0.5,0)</f>
        <v>0.5</v>
      </c>
      <c r="I71" s="15">
        <f>IF(Kérdőívek!I71=Kérdőívek!$B71,0.5,0)</f>
        <v>0.5</v>
      </c>
      <c r="J71" s="15">
        <f>IF(Kérdőívek!J71=Kérdőívek!$B71,0.5,0)</f>
        <v>0.5</v>
      </c>
      <c r="K71" s="15">
        <f>IF(Kérdőívek!K71=Kérdőívek!$B71,0.5,0)</f>
        <v>0.5</v>
      </c>
      <c r="L71" s="15">
        <f>IF(Kérdőívek!L71=Kérdőívek!$B71,0.5,0)</f>
        <v>0</v>
      </c>
    </row>
    <row r="72" spans="1:12" x14ac:dyDescent="0.3">
      <c r="A72" s="12" t="str">
        <f>Kérdőívek!A72</f>
        <v>14) Jézus első csodát tesz a kánai mennyegzőn (Állítsd időrendi sorrendbe Jézus életének fontos eseményeit!)</v>
      </c>
      <c r="B72" s="33">
        <f>Kérdőívek!B72</f>
        <v>3</v>
      </c>
      <c r="C72" s="15">
        <f>IF(Kérdőívek!C72=Kérdőívek!$B72,0.5,0)</f>
        <v>0</v>
      </c>
      <c r="D72" s="15">
        <f>IF(Kérdőívek!D72=Kérdőívek!$B72,0.5,0)</f>
        <v>0</v>
      </c>
      <c r="E72" s="15">
        <f>IF(Kérdőívek!E72=Kérdőívek!$B72,0.5,0)</f>
        <v>0</v>
      </c>
      <c r="F72" s="15">
        <f>IF(Kérdőívek!F72=Kérdőívek!$B72,0.5,0)</f>
        <v>0</v>
      </c>
      <c r="G72" s="15">
        <f>IF(Kérdőívek!G72=Kérdőívek!$B72,0.5,0)</f>
        <v>0</v>
      </c>
      <c r="H72" s="15">
        <f>IF(Kérdőívek!H72=Kérdőívek!$B72,0.5,0)</f>
        <v>0</v>
      </c>
      <c r="I72" s="15">
        <f>IF(Kérdőívek!I72=Kérdőívek!$B72,0.5,0)</f>
        <v>0</v>
      </c>
      <c r="J72" s="15">
        <f>IF(Kérdőívek!J72=Kérdőívek!$B72,0.5,0)</f>
        <v>0</v>
      </c>
      <c r="K72" s="15">
        <f>IF(Kérdőívek!K72=Kérdőívek!$B72,0.5,0)</f>
        <v>0</v>
      </c>
      <c r="L72" s="15">
        <f>IF(Kérdőívek!L72=Kérdőívek!$B72,0.5,0)</f>
        <v>0</v>
      </c>
    </row>
    <row r="73" spans="1:12" x14ac:dyDescent="0.3">
      <c r="A73" s="12" t="str">
        <f>Kérdőívek!A73</f>
        <v>14) Jézus megkeresztelkedett a Jordán folyóban (Állítsd időrendi sorrendbe Jézus életének fontos eseményeit!)</v>
      </c>
      <c r="B73" s="33">
        <f>Kérdőívek!B73</f>
        <v>2</v>
      </c>
      <c r="C73" s="15">
        <f>IF(Kérdőívek!C73=Kérdőívek!$B73,0.5,0)</f>
        <v>0.5</v>
      </c>
      <c r="D73" s="15">
        <f>IF(Kérdőívek!D73=Kérdőívek!$B73,0.5,0)</f>
        <v>0</v>
      </c>
      <c r="E73" s="15">
        <f>IF(Kérdőívek!E73=Kérdőívek!$B73,0.5,0)</f>
        <v>0</v>
      </c>
      <c r="F73" s="15">
        <f>IF(Kérdőívek!F73=Kérdőívek!$B73,0.5,0)</f>
        <v>0</v>
      </c>
      <c r="G73" s="15">
        <f>IF(Kérdőívek!G73=Kérdőívek!$B73,0.5,0)</f>
        <v>0</v>
      </c>
      <c r="H73" s="15">
        <f>IF(Kérdőívek!H73=Kérdőívek!$B73,0.5,0)</f>
        <v>0</v>
      </c>
      <c r="I73" s="15">
        <f>IF(Kérdőívek!I73=Kérdőívek!$B73,0.5,0)</f>
        <v>0</v>
      </c>
      <c r="J73" s="15">
        <f>IF(Kérdőívek!J73=Kérdőívek!$B73,0.5,0)</f>
        <v>0</v>
      </c>
      <c r="K73" s="15">
        <f>IF(Kérdőívek!K73=Kérdőívek!$B73,0.5,0)</f>
        <v>0</v>
      </c>
      <c r="L73" s="15">
        <f>IF(Kérdőívek!L73=Kérdőívek!$B73,0.5,0)</f>
        <v>0.5</v>
      </c>
    </row>
    <row r="74" spans="1:12" x14ac:dyDescent="0.3">
      <c r="A74" s="12" t="str">
        <f>Kérdőívek!A74</f>
        <v>14) Jézust bemutatták a jeruzsálemi templomban (Állítsd időrendi sorrendbe Jézus életének fontos eseményeit!)</v>
      </c>
      <c r="B74" s="33">
        <f>Kérdőívek!B74</f>
        <v>1</v>
      </c>
      <c r="C74" s="15">
        <f>IF(Kérdőívek!C74=Kérdőívek!$B74,0.5,0)</f>
        <v>0.5</v>
      </c>
      <c r="D74" s="15">
        <f>IF(Kérdőívek!D74=Kérdőívek!$B74,0.5,0)</f>
        <v>0</v>
      </c>
      <c r="E74" s="15">
        <f>IF(Kérdőívek!E74=Kérdőívek!$B74,0.5,0)</f>
        <v>0</v>
      </c>
      <c r="F74" s="15">
        <f>IF(Kérdőívek!F74=Kérdőívek!$B74,0.5,0)</f>
        <v>0</v>
      </c>
      <c r="G74" s="15">
        <f>IF(Kérdőívek!G74=Kérdőívek!$B74,0.5,0)</f>
        <v>0.5</v>
      </c>
      <c r="H74" s="15">
        <f>IF(Kérdőívek!H74=Kérdőívek!$B74,0.5,0)</f>
        <v>0</v>
      </c>
      <c r="I74" s="15">
        <f>IF(Kérdőívek!I74=Kérdőívek!$B74,0.5,0)</f>
        <v>0.5</v>
      </c>
      <c r="J74" s="15">
        <f>IF(Kérdőívek!J74=Kérdőívek!$B74,0.5,0)</f>
        <v>0</v>
      </c>
      <c r="K74" s="15">
        <f>IF(Kérdőívek!K74=Kérdőívek!$B74,0.5,0)</f>
        <v>0.5</v>
      </c>
      <c r="L74" s="15">
        <f>IF(Kérdőívek!L74=Kérdőívek!$B74,0.5,0)</f>
        <v>0.5</v>
      </c>
    </row>
    <row r="75" spans="1:12" x14ac:dyDescent="0.3">
      <c r="A75" s="12" t="str">
        <f>Kérdőívek!A75</f>
        <v>14) Jézus elkezdte nyilvános működését 30 éves korában (Állítsd időrendi sorrendbe Jézus életének fontos eseményeit!)</v>
      </c>
      <c r="B75" s="33">
        <f>Kérdőívek!B75</f>
        <v>4</v>
      </c>
      <c r="C75" s="15">
        <f>IF(Kérdőívek!C75=Kérdőívek!$B75,0.5,0)</f>
        <v>0</v>
      </c>
      <c r="D75" s="15">
        <f>IF(Kérdőívek!D75=Kérdőívek!$B75,0.5,0)</f>
        <v>0.5</v>
      </c>
      <c r="E75" s="15">
        <f>IF(Kérdőívek!E75=Kérdőívek!$B75,0.5,0)</f>
        <v>0</v>
      </c>
      <c r="F75" s="15">
        <f>IF(Kérdőívek!F75=Kérdőívek!$B75,0.5,0)</f>
        <v>0</v>
      </c>
      <c r="G75" s="15">
        <f>IF(Kérdőívek!G75=Kérdőívek!$B75,0.5,0)</f>
        <v>0.5</v>
      </c>
      <c r="H75" s="15">
        <f>IF(Kérdőívek!H75=Kérdőívek!$B75,0.5,0)</f>
        <v>0</v>
      </c>
      <c r="I75" s="15">
        <f>IF(Kérdőívek!I75=Kérdőívek!$B75,0.5,0)</f>
        <v>0.5</v>
      </c>
      <c r="J75" s="15">
        <f>IF(Kérdőívek!J75=Kérdőívek!$B75,0.5,0)</f>
        <v>0.5</v>
      </c>
      <c r="K75" s="15">
        <f>IF(Kérdőívek!K75=Kérdőívek!$B75,0.5,0)</f>
        <v>0.5</v>
      </c>
      <c r="L75" s="15">
        <f>IF(Kérdőívek!L75=Kérdőívek!$B75,0.5,0)</f>
        <v>0</v>
      </c>
    </row>
    <row r="76" spans="1:12" x14ac:dyDescent="0.3">
      <c r="A76" s="12" t="str">
        <f>Kérdőívek!A76</f>
        <v>14) Jézus kiválasztott 12 apostolt (Állítsd időrendi sorrendbe Jézus életének fontos eseményeit!)</v>
      </c>
      <c r="B76" s="33">
        <f>Kérdőívek!B76</f>
        <v>5</v>
      </c>
      <c r="C76" s="15">
        <f>IF(Kérdőívek!C76=Kérdőívek!$B76,0.5,0)</f>
        <v>0</v>
      </c>
      <c r="D76" s="15">
        <f>IF(Kérdőívek!D76=Kérdőívek!$B76,0.5,0)</f>
        <v>0</v>
      </c>
      <c r="E76" s="15">
        <f>IF(Kérdőívek!E76=Kérdőívek!$B76,0.5,0)</f>
        <v>0</v>
      </c>
      <c r="F76" s="15">
        <f>IF(Kérdőívek!F76=Kérdőívek!$B76,0.5,0)</f>
        <v>0</v>
      </c>
      <c r="G76" s="15">
        <f>IF(Kérdőívek!G76=Kérdőívek!$B76,0.5,0)</f>
        <v>0.5</v>
      </c>
      <c r="H76" s="15">
        <f>IF(Kérdőívek!H76=Kérdőívek!$B76,0.5,0)</f>
        <v>0</v>
      </c>
      <c r="I76" s="15">
        <f>IF(Kérdőívek!I76=Kérdőívek!$B76,0.5,0)</f>
        <v>0.5</v>
      </c>
      <c r="J76" s="15">
        <f>IF(Kérdőívek!J76=Kérdőívek!$B76,0.5,0)</f>
        <v>0.5</v>
      </c>
      <c r="K76" s="15">
        <f>IF(Kérdőívek!K76=Kérdőívek!$B76,0.5,0)</f>
        <v>0.5</v>
      </c>
      <c r="L76" s="15">
        <f>IF(Kérdőívek!L76=Kérdőívek!$B76,0.5,0)</f>
        <v>0.5</v>
      </c>
    </row>
    <row r="77" spans="1:12" x14ac:dyDescent="0.3">
      <c r="A77" s="12" t="str">
        <f>Kérdőívek!A77</f>
        <v>14) Jézus harmadnapon feltámadt a halottak közül (Állítsd időrendi sorrendbe Jézus életének fontos eseményeit!)</v>
      </c>
      <c r="B77" s="33">
        <f>Kérdőívek!B77</f>
        <v>6</v>
      </c>
      <c r="C77" s="15">
        <f>IF(Kérdőívek!C77=Kérdőívek!$B77,0.5,0)</f>
        <v>0.5</v>
      </c>
      <c r="D77" s="15">
        <f>IF(Kérdőívek!D77=Kérdőívek!$B77,0.5,0)</f>
        <v>0.5</v>
      </c>
      <c r="E77" s="15">
        <f>IF(Kérdőívek!E77=Kérdőívek!$B77,0.5,0)</f>
        <v>0.5</v>
      </c>
      <c r="F77" s="15">
        <f>IF(Kérdőívek!F77=Kérdőívek!$B77,0.5,0)</f>
        <v>0.5</v>
      </c>
      <c r="G77" s="15">
        <f>IF(Kérdőívek!G77=Kérdőívek!$B77,0.5,0)</f>
        <v>0.5</v>
      </c>
      <c r="H77" s="15">
        <f>IF(Kérdőívek!H77=Kérdőívek!$B77,0.5,0)</f>
        <v>0.5</v>
      </c>
      <c r="I77" s="15">
        <f>IF(Kérdőívek!I77=Kérdőívek!$B77,0.5,0)</f>
        <v>0.5</v>
      </c>
      <c r="J77" s="15">
        <f>IF(Kérdőívek!J77=Kérdőívek!$B77,0.5,0)</f>
        <v>0.5</v>
      </c>
      <c r="K77" s="15">
        <f>IF(Kérdőívek!K77=Kérdőívek!$B77,0.5,0)</f>
        <v>0.5</v>
      </c>
      <c r="L77" s="15">
        <f>IF(Kérdőívek!L77=Kérdőívek!$B77,0.5,0)</f>
        <v>0.5</v>
      </c>
    </row>
    <row r="78" spans="1:12" x14ac:dyDescent="0.3">
      <c r="A78" s="12" t="str">
        <f>Kérdőívek!A78</f>
        <v>15) Ne paráználkodj! (Válaszd ki azokat, amelyek NEM szerepelnek Isten tíz parancsolatában!)</v>
      </c>
      <c r="B78" s="33">
        <f>Kérdőívek!B78</f>
        <v>0</v>
      </c>
      <c r="C78" s="15">
        <f>IF(Kérdőívek!C78=Kérdőívek!$B78,0.5,0)</f>
        <v>0.5</v>
      </c>
      <c r="D78" s="15">
        <f>IF(Kérdőívek!D78=Kérdőívek!$B78,0.5,0)</f>
        <v>0.5</v>
      </c>
      <c r="E78" s="15">
        <f>IF(Kérdőívek!E78=Kérdőívek!$B78,0.5,0)</f>
        <v>0.5</v>
      </c>
      <c r="F78" s="15">
        <f>IF(Kérdőívek!F78=Kérdőívek!$B78,0.5,0)</f>
        <v>0.5</v>
      </c>
      <c r="G78" s="15">
        <f>IF(Kérdőívek!G78=Kérdőívek!$B78,0.5,0)</f>
        <v>0.5</v>
      </c>
      <c r="H78" s="15">
        <f>IF(Kérdőívek!H78=Kérdőívek!$B78,0.5,0)</f>
        <v>0.5</v>
      </c>
      <c r="I78" s="15">
        <f>IF(Kérdőívek!I78=Kérdőívek!$B78,0.5,0)</f>
        <v>0.5</v>
      </c>
      <c r="J78" s="15">
        <f>IF(Kérdőívek!J78=Kérdőívek!$B78,0.5,0)</f>
        <v>0.5</v>
      </c>
      <c r="K78" s="15">
        <f>IF(Kérdőívek!K78=Kérdőívek!$B78,0.5,0)</f>
        <v>0.5</v>
      </c>
      <c r="L78" s="15">
        <f>IF(Kérdőívek!L78=Kérdőívek!$B78,0.5,0)</f>
        <v>0.5</v>
      </c>
    </row>
    <row r="79" spans="1:12" x14ac:dyDescent="0.3">
      <c r="A79" s="12" t="str">
        <f>Kérdőívek!A79</f>
        <v>15) Légy vidám és tedd a jót! (Válaszd ki azokat, amelyek NEM szerepelnek Isten tíz parancsolatában!)</v>
      </c>
      <c r="B79" s="33" t="str">
        <f>Kérdőívek!B79</f>
        <v>Légy vidám és tedd a jót!</v>
      </c>
      <c r="C79" s="15">
        <f>IF(Kérdőívek!C79=Kérdőívek!$B79,0.5,0)</f>
        <v>0</v>
      </c>
      <c r="D79" s="15">
        <f>IF(Kérdőívek!D79=Kérdőívek!$B79,0.5,0)</f>
        <v>0.5</v>
      </c>
      <c r="E79" s="15">
        <f>IF(Kérdőívek!E79=Kérdőívek!$B79,0.5,0)</f>
        <v>0.5</v>
      </c>
      <c r="F79" s="15">
        <f>IF(Kérdőívek!F79=Kérdőívek!$B79,0.5,0)</f>
        <v>0.5</v>
      </c>
      <c r="G79" s="15">
        <f>IF(Kérdőívek!G79=Kérdőívek!$B79,0.5,0)</f>
        <v>0.5</v>
      </c>
      <c r="H79" s="15">
        <f>IF(Kérdőívek!H79=Kérdőívek!$B79,0.5,0)</f>
        <v>0.5</v>
      </c>
      <c r="I79" s="15">
        <f>IF(Kérdőívek!I79=Kérdőívek!$B79,0.5,0)</f>
        <v>0.5</v>
      </c>
      <c r="J79" s="15">
        <f>IF(Kérdőívek!J79=Kérdőívek!$B79,0.5,0)</f>
        <v>0.5</v>
      </c>
      <c r="K79" s="15">
        <f>IF(Kérdőívek!K79=Kérdőívek!$B79,0.5,0)</f>
        <v>0.5</v>
      </c>
      <c r="L79" s="15">
        <f>IF(Kérdőívek!L79=Kérdőívek!$B79,0.5,0)</f>
        <v>0.5</v>
      </c>
    </row>
    <row r="80" spans="1:12" x14ac:dyDescent="0.3">
      <c r="A80" s="12" t="str">
        <f>Kérdőívek!A80</f>
        <v>15) Uradat, Istenedet imádd, és csak neki szolgálj! (Válaszd ki azokat, amelyek NEM szerepelnek Isten tíz parancsolatában!)</v>
      </c>
      <c r="B80" s="33">
        <f>Kérdőívek!B80</f>
        <v>0</v>
      </c>
      <c r="C80" s="15">
        <f>IF(Kérdőívek!C80=Kérdőívek!$B80,0.5,0)</f>
        <v>0</v>
      </c>
      <c r="D80" s="15">
        <f>IF(Kérdőívek!D80=Kérdőívek!$B80,0.5,0)</f>
        <v>0.5</v>
      </c>
      <c r="E80" s="15">
        <f>IF(Kérdőívek!E80=Kérdőívek!$B80,0.5,0)</f>
        <v>0</v>
      </c>
      <c r="F80" s="15">
        <f>IF(Kérdőívek!F80=Kérdőívek!$B80,0.5,0)</f>
        <v>0.5</v>
      </c>
      <c r="G80" s="15">
        <f>IF(Kérdőívek!G80=Kérdőívek!$B80,0.5,0)</f>
        <v>0.5</v>
      </c>
      <c r="H80" s="15">
        <f>IF(Kérdőívek!H80=Kérdőívek!$B80,0.5,0)</f>
        <v>0.5</v>
      </c>
      <c r="I80" s="15">
        <f>IF(Kérdőívek!I80=Kérdőívek!$B80,0.5,0)</f>
        <v>0.5</v>
      </c>
      <c r="J80" s="15">
        <f>IF(Kérdőívek!J80=Kérdőívek!$B80,0.5,0)</f>
        <v>0.5</v>
      </c>
      <c r="K80" s="15">
        <f>IF(Kérdőívek!K80=Kérdőívek!$B80,0.5,0)</f>
        <v>0.5</v>
      </c>
      <c r="L80" s="15">
        <f>IF(Kérdőívek!L80=Kérdőívek!$B80,0.5,0)</f>
        <v>0.5</v>
      </c>
    </row>
    <row r="81" spans="1:12" x14ac:dyDescent="0.3">
      <c r="A81" s="12" t="str">
        <f>Kérdőívek!A81</f>
        <v>15) Atyádat és anyádat tiszteld! (Válaszd ki azokat, amelyek NEM szerepelnek Isten tíz parancsolatában!)</v>
      </c>
      <c r="B81" s="33">
        <f>Kérdőívek!B81</f>
        <v>0</v>
      </c>
      <c r="C81" s="15">
        <f>IF(Kérdőívek!C81=Kérdőívek!$B81,0.5,0)</f>
        <v>0.5</v>
      </c>
      <c r="D81" s="15">
        <f>IF(Kérdőívek!D81=Kérdőívek!$B81,0.5,0)</f>
        <v>0.5</v>
      </c>
      <c r="E81" s="15">
        <f>IF(Kérdőívek!E81=Kérdőívek!$B81,0.5,0)</f>
        <v>0.5</v>
      </c>
      <c r="F81" s="15">
        <f>IF(Kérdőívek!F81=Kérdőívek!$B81,0.5,0)</f>
        <v>0.5</v>
      </c>
      <c r="G81" s="15">
        <f>IF(Kérdőívek!G81=Kérdőívek!$B81,0.5,0)</f>
        <v>0.5</v>
      </c>
      <c r="H81" s="15">
        <f>IF(Kérdőívek!H81=Kérdőívek!$B81,0.5,0)</f>
        <v>0.5</v>
      </c>
      <c r="I81" s="15">
        <f>IF(Kérdőívek!I81=Kérdőívek!$B81,0.5,0)</f>
        <v>0.5</v>
      </c>
      <c r="J81" s="15">
        <f>IF(Kérdőívek!J81=Kérdőívek!$B81,0.5,0)</f>
        <v>0.5</v>
      </c>
      <c r="K81" s="15">
        <f>IF(Kérdőívek!K81=Kérdőívek!$B81,0.5,0)</f>
        <v>0.5</v>
      </c>
      <c r="L81" s="15">
        <f>IF(Kérdőívek!L81=Kérdőívek!$B81,0.5,0)</f>
        <v>0.5</v>
      </c>
    </row>
    <row r="82" spans="1:12" x14ac:dyDescent="0.3">
      <c r="A82" s="12" t="str">
        <f>Kérdőívek!A82</f>
        <v>15) Vedd el, amit megkívánsz! (Válaszd ki azokat, amelyek NEM szerepelnek Isten tíz parancsolatában!)</v>
      </c>
      <c r="B82" s="33" t="str">
        <f>Kérdőívek!B82</f>
        <v>Vedd el, amit megkívánsz!</v>
      </c>
      <c r="C82" s="15">
        <f>IF(Kérdőívek!C82=Kérdőívek!$B82,0.5,0)</f>
        <v>0.5</v>
      </c>
      <c r="D82" s="15">
        <f>IF(Kérdőívek!D82=Kérdőívek!$B82,0.5,0)</f>
        <v>0.5</v>
      </c>
      <c r="E82" s="15">
        <f>IF(Kérdőívek!E82=Kérdőívek!$B82,0.5,0)</f>
        <v>0.5</v>
      </c>
      <c r="F82" s="15">
        <f>IF(Kérdőívek!F82=Kérdőívek!$B82,0.5,0)</f>
        <v>0.5</v>
      </c>
      <c r="G82" s="15">
        <f>IF(Kérdőívek!G82=Kérdőívek!$B82,0.5,0)</f>
        <v>0.5</v>
      </c>
      <c r="H82" s="15">
        <f>IF(Kérdőívek!H82=Kérdőívek!$B82,0.5,0)</f>
        <v>0.5</v>
      </c>
      <c r="I82" s="15">
        <f>IF(Kérdőívek!I82=Kérdőívek!$B82,0.5,0)</f>
        <v>0.5</v>
      </c>
      <c r="J82" s="15">
        <f>IF(Kérdőívek!J82=Kérdőívek!$B82,0.5,0)</f>
        <v>0.5</v>
      </c>
      <c r="K82" s="15">
        <f>IF(Kérdőívek!K82=Kérdőívek!$B82,0.5,0)</f>
        <v>0.5</v>
      </c>
      <c r="L82" s="15">
        <f>IF(Kérdőívek!L82=Kérdőívek!$B82,0.5,0)</f>
        <v>0.5</v>
      </c>
    </row>
    <row r="83" spans="1:12" x14ac:dyDescent="0.3">
      <c r="A83" s="12" t="str">
        <f>Kérdőívek!A83</f>
        <v>15) Minél többször emlegesd Isten nevét! (Válaszd ki azokat, amelyek NEM szerepelnek Isten tíz parancsolatában!)</v>
      </c>
      <c r="B83" s="33" t="str">
        <f>Kérdőívek!B83</f>
        <v>Minél többször emlegesd Isten nevét!</v>
      </c>
      <c r="C83" s="15">
        <f>IF(Kérdőívek!C83=Kérdőívek!$B83,0.5,0)</f>
        <v>0.5</v>
      </c>
      <c r="D83" s="15">
        <f>IF(Kérdőívek!D83=Kérdőívek!$B83,0.5,0)</f>
        <v>0.5</v>
      </c>
      <c r="E83" s="15">
        <f>IF(Kérdőívek!E83=Kérdőívek!$B83,0.5,0)</f>
        <v>0.5</v>
      </c>
      <c r="F83" s="15">
        <f>IF(Kérdőívek!F83=Kérdőívek!$B83,0.5,0)</f>
        <v>0.5</v>
      </c>
      <c r="G83" s="15">
        <f>IF(Kérdőívek!G83=Kérdőívek!$B83,0.5,0)</f>
        <v>0.5</v>
      </c>
      <c r="H83" s="15">
        <f>IF(Kérdőívek!H83=Kérdőívek!$B83,0.5,0)</f>
        <v>0.5</v>
      </c>
      <c r="I83" s="15">
        <f>IF(Kérdőívek!I83=Kérdőívek!$B83,0.5,0)</f>
        <v>0.5</v>
      </c>
      <c r="J83" s="15">
        <f>IF(Kérdőívek!J83=Kérdőívek!$B83,0.5,0)</f>
        <v>0.5</v>
      </c>
      <c r="K83" s="15">
        <f>IF(Kérdőívek!K83=Kérdőívek!$B83,0.5,0)</f>
        <v>0.5</v>
      </c>
      <c r="L83" s="15">
        <f>IF(Kérdőívek!L83=Kérdőívek!$B83,0.5,0)</f>
        <v>0.5</v>
      </c>
    </row>
    <row r="84" spans="1:12" x14ac:dyDescent="0.3">
      <c r="A84" s="12" t="str">
        <f>Kérdőívek!A84</f>
        <v>15) Példaképeidet imádd! (Válaszd ki azokat, amelyek NEM szerepelnek Isten tíz parancsolatában!)</v>
      </c>
      <c r="B84" s="33" t="str">
        <f>Kérdőívek!B84</f>
        <v>Példaképeidet imádd!</v>
      </c>
      <c r="C84" s="15">
        <f>IF(Kérdőívek!C84=Kérdőívek!$B84,0.5,0)</f>
        <v>0.5</v>
      </c>
      <c r="D84" s="15">
        <f>IF(Kérdőívek!D84=Kérdőívek!$B84,0.5,0)</f>
        <v>0.5</v>
      </c>
      <c r="E84" s="15">
        <f>IF(Kérdőívek!E84=Kérdőívek!$B84,0.5,0)</f>
        <v>0.5</v>
      </c>
      <c r="F84" s="15">
        <f>IF(Kérdőívek!F84=Kérdőívek!$B84,0.5,0)</f>
        <v>0.5</v>
      </c>
      <c r="G84" s="15">
        <f>IF(Kérdőívek!G84=Kérdőívek!$B84,0.5,0)</f>
        <v>0.5</v>
      </c>
      <c r="H84" s="15">
        <f>IF(Kérdőívek!H84=Kérdőívek!$B84,0.5,0)</f>
        <v>0.5</v>
      </c>
      <c r="I84" s="15">
        <f>IF(Kérdőívek!I84=Kérdőívek!$B84,0.5,0)</f>
        <v>0.5</v>
      </c>
      <c r="J84" s="15">
        <f>IF(Kérdőívek!J84=Kérdőívek!$B84,0.5,0)</f>
        <v>0.5</v>
      </c>
      <c r="K84" s="15">
        <f>IF(Kérdőívek!K84=Kérdőívek!$B84,0.5,0)</f>
        <v>0.5</v>
      </c>
      <c r="L84" s="15">
        <f>IF(Kérdőívek!L84=Kérdőívek!$B84,0.5,0)</f>
        <v>0.5</v>
      </c>
    </row>
    <row r="85" spans="1:12" x14ac:dyDescent="0.3">
      <c r="A85" s="12" t="str">
        <f>Kérdőívek!A85</f>
        <v>16) Szalézi szerzetesek SDB (Kik a  Szalézi Család ágai Magyarországon?)</v>
      </c>
      <c r="B85" s="33" t="str">
        <f>Kérdőívek!B85</f>
        <v>Szalézi szerzetesek SDB</v>
      </c>
      <c r="C85" s="15">
        <f>IF(Kérdőívek!C85=Kérdőívek!$B85,0.5,0)</f>
        <v>0.5</v>
      </c>
      <c r="D85" s="15">
        <f>IF(Kérdőívek!D85=Kérdőívek!$B85,0.5,0)</f>
        <v>0.5</v>
      </c>
      <c r="E85" s="15">
        <f>IF(Kérdőívek!E85=Kérdőívek!$B85,0.5,0)</f>
        <v>0.5</v>
      </c>
      <c r="F85" s="15">
        <f>IF(Kérdőívek!F85=Kérdőívek!$B85,0.5,0)</f>
        <v>0.5</v>
      </c>
      <c r="G85" s="15">
        <f>IF(Kérdőívek!G85=Kérdőívek!$B85,0.5,0)</f>
        <v>0.5</v>
      </c>
      <c r="H85" s="15">
        <f>IF(Kérdőívek!H85=Kérdőívek!$B85,0.5,0)</f>
        <v>0.5</v>
      </c>
      <c r="I85" s="15">
        <f>IF(Kérdőívek!I85=Kérdőívek!$B85,0.5,0)</f>
        <v>0.5</v>
      </c>
      <c r="J85" s="15">
        <f>IF(Kérdőívek!J85=Kérdőívek!$B85,0.5,0)</f>
        <v>0.5</v>
      </c>
      <c r="K85" s="15">
        <f>IF(Kérdőívek!K85=Kérdőívek!$B85,0.5,0)</f>
        <v>0.5</v>
      </c>
      <c r="L85" s="15">
        <f>IF(Kérdőívek!L85=Kérdőívek!$B85,0.5,0)</f>
        <v>0.5</v>
      </c>
    </row>
    <row r="86" spans="1:12" x14ac:dyDescent="0.3">
      <c r="A86" s="12" t="str">
        <f>Kérdőívek!A86</f>
        <v>16) Szalézis Diákok Szervezete (Kik a  Szalézi Család ágai Magyarországon?)</v>
      </c>
      <c r="B86" s="33">
        <f>Kérdőívek!B86</f>
        <v>0</v>
      </c>
      <c r="C86" s="15">
        <f>IF(Kérdőívek!C86=Kérdőívek!$B86,0.5,0)</f>
        <v>0.5</v>
      </c>
      <c r="D86" s="15">
        <f>IF(Kérdőívek!D86=Kérdőívek!$B86,0.5,0)</f>
        <v>0</v>
      </c>
      <c r="E86" s="15">
        <f>IF(Kérdőívek!E86=Kérdőívek!$B86,0.5,0)</f>
        <v>0</v>
      </c>
      <c r="F86" s="15">
        <f>IF(Kérdőívek!F86=Kérdőívek!$B86,0.5,0)</f>
        <v>0.5</v>
      </c>
      <c r="G86" s="15">
        <f>IF(Kérdőívek!G86=Kérdőívek!$B86,0.5,0)</f>
        <v>0.5</v>
      </c>
      <c r="H86" s="15">
        <f>IF(Kérdőívek!H86=Kérdőívek!$B86,0.5,0)</f>
        <v>0.5</v>
      </c>
      <c r="I86" s="15">
        <f>IF(Kérdőívek!I86=Kérdőívek!$B86,0.5,0)</f>
        <v>0.5</v>
      </c>
      <c r="J86" s="15">
        <f>IF(Kérdőívek!J86=Kérdőívek!$B86,0.5,0)</f>
        <v>0.5</v>
      </c>
      <c r="K86" s="15">
        <f>IF(Kérdőívek!K86=Kérdőívek!$B86,0.5,0)</f>
        <v>0.5</v>
      </c>
      <c r="L86" s="15">
        <f>IF(Kérdőívek!L86=Kérdőívek!$B86,0.5,0)</f>
        <v>0.5</v>
      </c>
    </row>
    <row r="87" spans="1:12" x14ac:dyDescent="0.3">
      <c r="A87" s="12" t="str">
        <f>Kérdőívek!A87</f>
        <v>16) Segítő Szűz Mária leányai Don Bosco nővérek FMA (Kik a  Szalézi Család ágai Magyarországon?)</v>
      </c>
      <c r="B87" s="33" t="str">
        <f>Kérdőívek!B87</f>
        <v>Segítő Szűz Mária leányai Don Bosco nővérek FMA</v>
      </c>
      <c r="C87" s="15">
        <f>IF(Kérdőívek!C87=Kérdőívek!$B87,0.5,0)</f>
        <v>0</v>
      </c>
      <c r="D87" s="15">
        <f>IF(Kérdőívek!D87=Kérdőívek!$B87,0.5,0)</f>
        <v>0.5</v>
      </c>
      <c r="E87" s="15">
        <f>IF(Kérdőívek!E87=Kérdőívek!$B87,0.5,0)</f>
        <v>0.5</v>
      </c>
      <c r="F87" s="15">
        <f>IF(Kérdőívek!F87=Kérdőívek!$B87,0.5,0)</f>
        <v>0.5</v>
      </c>
      <c r="G87" s="15">
        <f>IF(Kérdőívek!G87=Kérdőívek!$B87,0.5,0)</f>
        <v>0.5</v>
      </c>
      <c r="H87" s="15">
        <f>IF(Kérdőívek!H87=Kérdőívek!$B87,0.5,0)</f>
        <v>0.5</v>
      </c>
      <c r="I87" s="15">
        <f>IF(Kérdőívek!I87=Kérdőívek!$B87,0.5,0)</f>
        <v>0.5</v>
      </c>
      <c r="J87" s="15">
        <f>IF(Kérdőívek!J87=Kérdőívek!$B87,0.5,0)</f>
        <v>0.5</v>
      </c>
      <c r="K87" s="15">
        <f>IF(Kérdőívek!K87=Kérdőívek!$B87,0.5,0)</f>
        <v>0.5</v>
      </c>
      <c r="L87" s="15">
        <f>IF(Kérdőívek!L87=Kérdőívek!$B87,0.5,0)</f>
        <v>0.5</v>
      </c>
    </row>
    <row r="88" spans="1:12" x14ac:dyDescent="0.3">
      <c r="A88" s="12" t="str">
        <f>Kérdőívek!A88</f>
        <v>16) Szalézi Munkatársak Egyesülete SSCC (Kik a  Szalézi Család ágai Magyarországon?)</v>
      </c>
      <c r="B88" s="33" t="str">
        <f>Kérdőívek!B88</f>
        <v>Szalézi Munkatársak Egyesülete SSCC</v>
      </c>
      <c r="C88" s="15">
        <f>IF(Kérdőívek!C88=Kérdőívek!$B88,0.5,0)</f>
        <v>0</v>
      </c>
      <c r="D88" s="15">
        <f>IF(Kérdőívek!D88=Kérdőívek!$B88,0.5,0)</f>
        <v>0.5</v>
      </c>
      <c r="E88" s="15">
        <f>IF(Kérdőívek!E88=Kérdőívek!$B88,0.5,0)</f>
        <v>0.5</v>
      </c>
      <c r="F88" s="15">
        <f>IF(Kérdőívek!F88=Kérdőívek!$B88,0.5,0)</f>
        <v>0.5</v>
      </c>
      <c r="G88" s="15">
        <f>IF(Kérdőívek!G88=Kérdőívek!$B88,0.5,0)</f>
        <v>0.5</v>
      </c>
      <c r="H88" s="15">
        <f>IF(Kérdőívek!H88=Kérdőívek!$B88,0.5,0)</f>
        <v>0.5</v>
      </c>
      <c r="I88" s="15">
        <f>IF(Kérdőívek!I88=Kérdőívek!$B88,0.5,0)</f>
        <v>0.5</v>
      </c>
      <c r="J88" s="15">
        <f>IF(Kérdőívek!J88=Kérdőívek!$B88,0.5,0)</f>
        <v>0</v>
      </c>
      <c r="K88" s="15">
        <f>IF(Kérdőívek!K88=Kérdőívek!$B88,0.5,0)</f>
        <v>0.5</v>
      </c>
      <c r="L88" s="15">
        <f>IF(Kérdőívek!L88=Kérdőívek!$B88,0.5,0)</f>
        <v>0.5</v>
      </c>
    </row>
    <row r="89" spans="1:12" x14ac:dyDescent="0.3">
      <c r="A89" s="12" t="str">
        <f>Kérdőívek!A89</f>
        <v>16) Szalézi Ifjúdági Mozgalom Szalim (Kik a  Szalézi Család ágai Magyarországon?)</v>
      </c>
      <c r="B89" s="33">
        <f>Kérdőívek!B89</f>
        <v>0</v>
      </c>
      <c r="C89" s="15">
        <f>IF(Kérdőívek!C89=Kérdőívek!$B89,0.5,0)</f>
        <v>0.5</v>
      </c>
      <c r="D89" s="15">
        <f>IF(Kérdőívek!D89=Kérdőívek!$B89,0.5,0)</f>
        <v>0</v>
      </c>
      <c r="E89" s="15">
        <f>IF(Kérdőívek!E89=Kérdőívek!$B89,0.5,0)</f>
        <v>0</v>
      </c>
      <c r="F89" s="15">
        <f>IF(Kérdőívek!F89=Kérdőívek!$B89,0.5,0)</f>
        <v>0</v>
      </c>
      <c r="G89" s="15">
        <f>IF(Kérdőívek!G89=Kérdőívek!$B89,0.5,0)</f>
        <v>0</v>
      </c>
      <c r="H89" s="15">
        <f>IF(Kérdőívek!H89=Kérdőívek!$B89,0.5,0)</f>
        <v>0</v>
      </c>
      <c r="I89" s="15">
        <f>IF(Kérdőívek!I89=Kérdőívek!$B89,0.5,0)</f>
        <v>0</v>
      </c>
      <c r="J89" s="15">
        <f>IF(Kérdőívek!J89=Kérdőívek!$B89,0.5,0)</f>
        <v>0</v>
      </c>
      <c r="K89" s="15">
        <f>IF(Kérdőívek!K89=Kérdőívek!$B89,0.5,0)</f>
        <v>0.5</v>
      </c>
      <c r="L89" s="15">
        <f>IF(Kérdőívek!L89=Kérdőívek!$B89,0.5,0)</f>
        <v>0</v>
      </c>
    </row>
    <row r="90" spans="1:12" x14ac:dyDescent="0.3">
      <c r="A90" s="12" t="str">
        <f>Kérdőívek!A90</f>
        <v>16) Don Bosco Volontáriák VDB (Kik a  Szalézi Család ágai Magyarországon?)</v>
      </c>
      <c r="B90" s="33" t="str">
        <f>Kérdőívek!B90</f>
        <v>Don Bosco Volontáriák VDB</v>
      </c>
      <c r="C90" s="15">
        <f>IF(Kérdőívek!C90=Kérdőívek!$B90,0.5,0)</f>
        <v>0</v>
      </c>
      <c r="D90" s="15">
        <f>IF(Kérdőívek!D90=Kérdőívek!$B90,0.5,0)</f>
        <v>0.5</v>
      </c>
      <c r="E90" s="15">
        <f>IF(Kérdőívek!E90=Kérdőívek!$B90,0.5,0)</f>
        <v>0.5</v>
      </c>
      <c r="F90" s="15">
        <f>IF(Kérdőívek!F90=Kérdőívek!$B90,0.5,0)</f>
        <v>0</v>
      </c>
      <c r="G90" s="15">
        <f>IF(Kérdőívek!G90=Kérdőívek!$B90,0.5,0)</f>
        <v>0</v>
      </c>
      <c r="H90" s="15">
        <f>IF(Kérdőívek!H90=Kérdőívek!$B90,0.5,0)</f>
        <v>0</v>
      </c>
      <c r="I90" s="15">
        <f>IF(Kérdőívek!I90=Kérdőívek!$B90,0.5,0)</f>
        <v>0.5</v>
      </c>
      <c r="J90" s="15">
        <f>IF(Kérdőívek!J90=Kérdőívek!$B90,0.5,0)</f>
        <v>0</v>
      </c>
      <c r="K90" s="15">
        <f>IF(Kérdőívek!K90=Kérdőívek!$B90,0.5,0)</f>
        <v>0.5</v>
      </c>
      <c r="L90" s="15">
        <f>IF(Kérdőívek!L90=Kérdőívek!$B90,0.5,0)</f>
        <v>0</v>
      </c>
    </row>
    <row r="91" spans="1:12" x14ac:dyDescent="0.3">
      <c r="A91" s="12" t="str">
        <f>Kérdőívek!A91</f>
        <v>16) Szalézi Animátorok Társasága SZAT (Kik a  Szalézi Család ágai Magyarországon?)</v>
      </c>
      <c r="B91" s="33">
        <f>Kérdőívek!B91</f>
        <v>0</v>
      </c>
      <c r="C91" s="15">
        <f>IF(Kérdőívek!C91=Kérdőívek!$B91,0.5,0)</f>
        <v>0.5</v>
      </c>
      <c r="D91" s="15">
        <f>IF(Kérdőívek!D91=Kérdőívek!$B91,0.5,0)</f>
        <v>0</v>
      </c>
      <c r="E91" s="15">
        <f>IF(Kérdőívek!E91=Kérdőívek!$B91,0.5,0)</f>
        <v>0</v>
      </c>
      <c r="F91" s="15">
        <f>IF(Kérdőívek!F91=Kérdőívek!$B91,0.5,0)</f>
        <v>0.5</v>
      </c>
      <c r="G91" s="15">
        <f>IF(Kérdőívek!G91=Kérdőívek!$B91,0.5,0)</f>
        <v>0.5</v>
      </c>
      <c r="H91" s="15">
        <f>IF(Kérdőívek!H91=Kérdőívek!$B91,0.5,0)</f>
        <v>0.5</v>
      </c>
      <c r="I91" s="15">
        <f>IF(Kérdőívek!I91=Kérdőívek!$B91,0.5,0)</f>
        <v>0</v>
      </c>
      <c r="J91" s="15">
        <f>IF(Kérdőívek!J91=Kérdőívek!$B91,0.5,0)</f>
        <v>0</v>
      </c>
      <c r="K91" s="15">
        <f>IF(Kérdőívek!K91=Kérdőívek!$B91,0.5,0)</f>
        <v>0.5</v>
      </c>
      <c r="L91" s="15">
        <f>IF(Kérdőívek!L91=Kérdőívek!$B91,0.5,0)</f>
        <v>0</v>
      </c>
    </row>
    <row r="92" spans="1:12" x14ac:dyDescent="0.3">
      <c r="A92" s="12" t="str">
        <f>Kérdőívek!A92</f>
        <v>17) don Ángel Fernández Artime (Kik az alábbi, a szaléziakhoz szorosan kapcsolódó személyek?)</v>
      </c>
      <c r="B92" s="33" t="str">
        <f>Kérdőívek!B92</f>
        <v>Rendfőnök</v>
      </c>
      <c r="C92" s="15">
        <f>IF(Kérdőívek!C92=Kérdőívek!$B92,0.5,0)</f>
        <v>0.5</v>
      </c>
      <c r="D92" s="15">
        <f>IF(Kérdőívek!D92=Kérdőívek!$B92,0.5,0)</f>
        <v>0.5</v>
      </c>
      <c r="E92" s="15">
        <f>IF(Kérdőívek!E92=Kérdőívek!$B92,0.5,0)</f>
        <v>0.5</v>
      </c>
      <c r="F92" s="15">
        <f>IF(Kérdőívek!F92=Kérdőívek!$B92,0.5,0)</f>
        <v>0.5</v>
      </c>
      <c r="G92" s="15">
        <f>IF(Kérdőívek!G92=Kérdőívek!$B92,0.5,0)</f>
        <v>0.5</v>
      </c>
      <c r="H92" s="15">
        <f>IF(Kérdőívek!H92=Kérdőívek!$B92,0.5,0)</f>
        <v>0.5</v>
      </c>
      <c r="I92" s="15">
        <f>IF(Kérdőívek!I92=Kérdőívek!$B92,0.5,0)</f>
        <v>0.5</v>
      </c>
      <c r="J92" s="15">
        <f>IF(Kérdőívek!J92=Kérdőívek!$B92,0.5,0)</f>
        <v>0.5</v>
      </c>
      <c r="K92" s="15">
        <f>IF(Kérdőívek!K92=Kérdőívek!$B92,0.5,0)</f>
        <v>0.5</v>
      </c>
      <c r="L92" s="15">
        <f>IF(Kérdőívek!L92=Kérdőívek!$B92,0.5,0)</f>
        <v>0.5</v>
      </c>
    </row>
    <row r="93" spans="1:12" x14ac:dyDescent="0.3">
      <c r="A93" s="12" t="str">
        <f>Kérdőívek!A93</f>
        <v>17) Don Bosco (Kik az alábbi, a szaléziakhoz szorosan kapcsolódó személyek?)</v>
      </c>
      <c r="B93" s="33" t="str">
        <f>Kérdőívek!B93</f>
        <v>Alapító</v>
      </c>
      <c r="C93" s="15">
        <f>IF(Kérdőívek!C93=Kérdőívek!$B93,0.5,0)</f>
        <v>0.5</v>
      </c>
      <c r="D93" s="15">
        <f>IF(Kérdőívek!D93=Kérdőívek!$B93,0.5,0)</f>
        <v>0.5</v>
      </c>
      <c r="E93" s="15">
        <f>IF(Kérdőívek!E93=Kérdőívek!$B93,0.5,0)</f>
        <v>0</v>
      </c>
      <c r="F93" s="15">
        <f>IF(Kérdőívek!F93=Kérdőívek!$B93,0.5,0)</f>
        <v>0.5</v>
      </c>
      <c r="G93" s="15">
        <f>IF(Kérdőívek!G93=Kérdőívek!$B93,0.5,0)</f>
        <v>0.5</v>
      </c>
      <c r="H93" s="15">
        <f>IF(Kérdőívek!H93=Kérdőívek!$B93,0.5,0)</f>
        <v>0.5</v>
      </c>
      <c r="I93" s="15">
        <f>IF(Kérdőívek!I93=Kérdőívek!$B93,0.5,0)</f>
        <v>0.5</v>
      </c>
      <c r="J93" s="15">
        <f>IF(Kérdőívek!J93=Kérdőívek!$B93,0.5,0)</f>
        <v>0</v>
      </c>
      <c r="K93" s="15">
        <f>IF(Kérdőívek!K93=Kérdőívek!$B93,0.5,0)</f>
        <v>0.5</v>
      </c>
      <c r="L93" s="15">
        <f>IF(Kérdőívek!L93=Kérdőívek!$B93,0.5,0)</f>
        <v>0.5</v>
      </c>
    </row>
    <row r="94" spans="1:12" x14ac:dyDescent="0.3">
      <c r="A94" s="12" t="str">
        <f>Kérdőívek!A94</f>
        <v>17) Ábrahám Béla (Kik az alábbi, a szaléziakhoz szorosan kapcsolódó személyek?)</v>
      </c>
      <c r="B94" s="33" t="str">
        <f>Kérdőívek!B94</f>
        <v>Tartományfőnök</v>
      </c>
      <c r="C94" s="15">
        <f>IF(Kérdőívek!C94=Kérdőívek!$B94,0.5,0)</f>
        <v>0</v>
      </c>
      <c r="D94" s="15">
        <f>IF(Kérdőívek!D94=Kérdőívek!$B94,0.5,0)</f>
        <v>0.5</v>
      </c>
      <c r="E94" s="15">
        <f>IF(Kérdőívek!E94=Kérdőívek!$B94,0.5,0)</f>
        <v>0.5</v>
      </c>
      <c r="F94" s="15">
        <f>IF(Kérdőívek!F94=Kérdőívek!$B94,0.5,0)</f>
        <v>0.5</v>
      </c>
      <c r="G94" s="15">
        <f>IF(Kérdőívek!G94=Kérdőívek!$B94,0.5,0)</f>
        <v>0.5</v>
      </c>
      <c r="H94" s="15">
        <f>IF(Kérdőívek!H94=Kérdőívek!$B94,0.5,0)</f>
        <v>0.5</v>
      </c>
      <c r="I94" s="15">
        <f>IF(Kérdőívek!I94=Kérdőívek!$B94,0.5,0)</f>
        <v>0.5</v>
      </c>
      <c r="J94" s="15">
        <f>IF(Kérdőívek!J94=Kérdőívek!$B94,0.5,0)</f>
        <v>0.5</v>
      </c>
      <c r="K94" s="15">
        <f>IF(Kérdőívek!K94=Kérdőívek!$B94,0.5,0)</f>
        <v>0.5</v>
      </c>
      <c r="L94" s="15">
        <f>IF(Kérdőívek!L94=Kérdőívek!$B94,0.5,0)</f>
        <v>0.5</v>
      </c>
    </row>
    <row r="95" spans="1:12" x14ac:dyDescent="0.3">
      <c r="A95" s="12" t="str">
        <f>Kérdőívek!A95</f>
        <v>17) Szalézi Szent Ferenc (Kik az alábbi, a szaléziakhoz szorosan kapcsolódó személyek?)</v>
      </c>
      <c r="B95" s="33" t="str">
        <f>Kérdőívek!B95</f>
        <v>Névadó szent</v>
      </c>
      <c r="C95" s="15">
        <f>IF(Kérdőívek!C95=Kérdőívek!$B95,0.5,0)</f>
        <v>0.5</v>
      </c>
      <c r="D95" s="15">
        <f>IF(Kérdőívek!D95=Kérdőívek!$B95,0.5,0)</f>
        <v>0.5</v>
      </c>
      <c r="E95" s="15">
        <f>IF(Kérdőívek!E95=Kérdőívek!$B95,0.5,0)</f>
        <v>0</v>
      </c>
      <c r="F95" s="15">
        <f>IF(Kérdőívek!F95=Kérdőívek!$B95,0.5,0)</f>
        <v>0.5</v>
      </c>
      <c r="G95" s="15">
        <f>IF(Kérdőívek!G95=Kérdőívek!$B95,0.5,0)</f>
        <v>0.5</v>
      </c>
      <c r="H95" s="15">
        <f>IF(Kérdőívek!H95=Kérdőívek!$B95,0.5,0)</f>
        <v>0.5</v>
      </c>
      <c r="I95" s="15">
        <f>IF(Kérdőívek!I95=Kérdőívek!$B95,0.5,0)</f>
        <v>0.5</v>
      </c>
      <c r="J95" s="15">
        <f>IF(Kérdőívek!J95=Kérdőívek!$B95,0.5,0)</f>
        <v>0</v>
      </c>
      <c r="K95" s="15">
        <f>IF(Kérdőívek!K95=Kérdőívek!$B95,0.5,0)</f>
        <v>0.5</v>
      </c>
      <c r="L95" s="15">
        <f>IF(Kérdőívek!L95=Kérdőívek!$B95,0.5,0)</f>
        <v>0.5</v>
      </c>
    </row>
    <row r="96" spans="1:12" x14ac:dyDescent="0.3">
      <c r="A96" s="12" t="str">
        <f>Kérdőívek!A96</f>
        <v>17) Vitális Gábor (Kik az alábbi, a szaléziakhoz szorosan kapcsolódó személyek?)</v>
      </c>
      <c r="B96" s="33" t="str">
        <f>Kérdőívek!B96</f>
        <v>Vikárius</v>
      </c>
      <c r="C96" s="15">
        <f>IF(Kérdőívek!C96=Kérdőívek!$B96,0.5,0)</f>
        <v>0</v>
      </c>
      <c r="D96" s="15">
        <f>IF(Kérdőívek!D96=Kérdőívek!$B96,0.5,0)</f>
        <v>0.5</v>
      </c>
      <c r="E96" s="15">
        <f>IF(Kérdőívek!E96=Kérdőívek!$B96,0.5,0)</f>
        <v>0.5</v>
      </c>
      <c r="F96" s="15">
        <f>IF(Kérdőívek!F96=Kérdőívek!$B96,0.5,0)</f>
        <v>0.5</v>
      </c>
      <c r="G96" s="15">
        <f>IF(Kérdőívek!G96=Kérdőívek!$B96,0.5,0)</f>
        <v>0.5</v>
      </c>
      <c r="H96" s="15">
        <f>IF(Kérdőívek!H96=Kérdőívek!$B96,0.5,0)</f>
        <v>0.5</v>
      </c>
      <c r="I96" s="15">
        <f>IF(Kérdőívek!I96=Kérdőívek!$B96,0.5,0)</f>
        <v>0.5</v>
      </c>
      <c r="J96" s="15">
        <f>IF(Kérdőívek!J96=Kérdőívek!$B96,0.5,0)</f>
        <v>0.5</v>
      </c>
      <c r="K96" s="15">
        <f>IF(Kérdőívek!K96=Kérdőívek!$B96,0.5,0)</f>
        <v>0.5</v>
      </c>
      <c r="L96" s="15">
        <f>IF(Kérdőívek!L96=Kérdőívek!$B96,0.5,0)</f>
        <v>0.5</v>
      </c>
    </row>
    <row r="97" spans="1:12" x14ac:dyDescent="0.3">
      <c r="A97" s="12" t="str">
        <f>Kérdőívek!A97</f>
        <v>18) Krisztus sajátos követése miatt lemond a házasságról (A Római Katolikus Egyházban szerzetes az, aki egy az Egyház által jóváhagyott szerzetesközösség keretein belül az evangéliumi tanácsra életre szóló fogadalmat tesz. Tehát a Mennyek Országa ügyéért, Krisztus sajátos követése miatt lemond a ...... Válaszd ki a szerzetesek fogadalmának elemeit!)</v>
      </c>
      <c r="B97" s="33" t="str">
        <f>Kérdőívek!B97</f>
        <v>igaz</v>
      </c>
      <c r="C97" s="15">
        <f>IF(Kérdőívek!C97=Kérdőívek!$B97,0.5,0)</f>
        <v>0.5</v>
      </c>
      <c r="D97" s="15">
        <f>IF(Kérdőívek!D97=Kérdőívek!$B97,0.5,0)</f>
        <v>0.5</v>
      </c>
      <c r="E97" s="15">
        <f>IF(Kérdőívek!E97=Kérdőívek!$B97,0.5,0)</f>
        <v>0.5</v>
      </c>
      <c r="F97" s="15">
        <f>IF(Kérdőívek!F97=Kérdőívek!$B97,0.5,0)</f>
        <v>0.5</v>
      </c>
      <c r="G97" s="15">
        <f>IF(Kérdőívek!G97=Kérdőívek!$B97,0.5,0)</f>
        <v>0.5</v>
      </c>
      <c r="H97" s="15">
        <f>IF(Kérdőívek!H97=Kérdőívek!$B97,0.5,0)</f>
        <v>0.5</v>
      </c>
      <c r="I97" s="15">
        <f>IF(Kérdőívek!I97=Kérdőívek!$B97,0.5,0)</f>
        <v>0</v>
      </c>
      <c r="J97" s="15">
        <f>IF(Kérdőívek!J97=Kérdőívek!$B97,0.5,0)</f>
        <v>0.5</v>
      </c>
      <c r="K97" s="15">
        <f>IF(Kérdőívek!K97=Kérdőívek!$B97,0.5,0)</f>
        <v>0.5</v>
      </c>
      <c r="L97" s="15">
        <f>IF(Kérdőívek!L97=Kérdőívek!$B97,0.5,0)</f>
        <v>0.5</v>
      </c>
    </row>
    <row r="98" spans="1:12" x14ac:dyDescent="0.3">
      <c r="A98" s="12" t="str">
        <f>Kérdőívek!A98</f>
        <v>18) Krisztus követése érdekében egész életében bőjtöl (A Római Katolikus Egyházban szerzetes az, aki egy az Egyház által jóváhagyott szerzetesközösség keretein belül az evangéliumi tanácsra életre szóló fogadalmat tesz. Tehát a Mennyek Országa ügyéért, Krisztus sajátos követése miatt lemond a ...... Válaszd ki a szerzetesek fogadalmának elemeit!)</v>
      </c>
      <c r="B98" s="33" t="str">
        <f>Kérdőívek!B98</f>
        <v>hamis</v>
      </c>
      <c r="C98" s="15">
        <f>IF(Kérdőívek!C98=Kérdőívek!$B98,0.5,0)</f>
        <v>0.5</v>
      </c>
      <c r="D98" s="15">
        <f>IF(Kérdőívek!D98=Kérdőívek!$B98,0.5,0)</f>
        <v>0.5</v>
      </c>
      <c r="E98" s="15">
        <f>IF(Kérdőívek!E98=Kérdőívek!$B98,0.5,0)</f>
        <v>0.5</v>
      </c>
      <c r="F98" s="15">
        <f>IF(Kérdőívek!F98=Kérdőívek!$B98,0.5,0)</f>
        <v>0.5</v>
      </c>
      <c r="G98" s="15">
        <f>IF(Kérdőívek!G98=Kérdőívek!$B98,0.5,0)</f>
        <v>0.5</v>
      </c>
      <c r="H98" s="15">
        <f>IF(Kérdőívek!H98=Kérdőívek!$B98,0.5,0)</f>
        <v>0.5</v>
      </c>
      <c r="I98" s="15">
        <f>IF(Kérdőívek!I98=Kérdőívek!$B98,0.5,0)</f>
        <v>0.5</v>
      </c>
      <c r="J98" s="15">
        <f>IF(Kérdőívek!J98=Kérdőívek!$B98,0.5,0)</f>
        <v>0.5</v>
      </c>
      <c r="K98" s="15">
        <f>IF(Kérdőívek!K98=Kérdőívek!$B98,0.5,0)</f>
        <v>0.5</v>
      </c>
      <c r="L98" s="15">
        <f>IF(Kérdőívek!L98=Kérdőívek!$B98,0.5,0)</f>
        <v>0.5</v>
      </c>
    </row>
    <row r="99" spans="1:12" x14ac:dyDescent="0.3">
      <c r="A99" s="12" t="str">
        <f>Kérdőívek!A99</f>
        <v>18) Krisztus követése érdekében sanyargatja testét (A Római Katolikus Egyházban szerzetes az, aki egy az Egyház által jóváhagyott szerzetesközösség keretein belül az evangéliumi tanácsra életre szóló fogadalmat tesz. Tehát a Mennyek Országa ügyéért, Krisztus sajátos követése miatt lemond a ...... Válaszd ki a szerzetesek fogadalmának elemeit!)</v>
      </c>
      <c r="B99" s="33" t="str">
        <f>Kérdőívek!B99</f>
        <v>hamis</v>
      </c>
      <c r="C99" s="15">
        <f>IF(Kérdőívek!C99=Kérdőívek!$B99,0.5,0)</f>
        <v>0.5</v>
      </c>
      <c r="D99" s="15">
        <f>IF(Kérdőívek!D99=Kérdőívek!$B99,0.5,0)</f>
        <v>0.5</v>
      </c>
      <c r="E99" s="15">
        <f>IF(Kérdőívek!E99=Kérdőívek!$B99,0.5,0)</f>
        <v>0.5</v>
      </c>
      <c r="F99" s="15">
        <f>IF(Kérdőívek!F99=Kérdőívek!$B99,0.5,0)</f>
        <v>0.5</v>
      </c>
      <c r="G99" s="15">
        <f>IF(Kérdőívek!G99=Kérdőívek!$B99,0.5,0)</f>
        <v>0.5</v>
      </c>
      <c r="H99" s="15">
        <f>IF(Kérdőívek!H99=Kérdőívek!$B99,0.5,0)</f>
        <v>0.5</v>
      </c>
      <c r="I99" s="15">
        <f>IF(Kérdőívek!I99=Kérdőívek!$B99,0.5,0)</f>
        <v>0.5</v>
      </c>
      <c r="J99" s="15">
        <f>IF(Kérdőívek!J99=Kérdőívek!$B99,0.5,0)</f>
        <v>0.5</v>
      </c>
      <c r="K99" s="15">
        <f>IF(Kérdőívek!K99=Kérdőívek!$B99,0.5,0)</f>
        <v>0.5</v>
      </c>
      <c r="L99" s="15">
        <f>IF(Kérdőívek!L99=Kérdőívek!$B99,0.5,0)</f>
        <v>0</v>
      </c>
    </row>
    <row r="100" spans="1:12" x14ac:dyDescent="0.3">
      <c r="A100" s="12" t="str">
        <f>Kérdőívek!A100</f>
        <v>18) A rendi szabályzat értelmében vállalja az evangéliumi szegénységet (A Római Katolikus Egyházban szerzetes az, aki egy az Egyház által jóváhagyott szerzetesközösség keretein belül az evangéliumi tanácsra életre szóló fogadalmat tesz. Tehát a Mennyek Országa ügyéért, Krisztus sajátos követése miatt lemond a ...... Válaszd ki a szerzetesek fogadalmának elemeit!)</v>
      </c>
      <c r="B100" s="33" t="str">
        <f>Kérdőívek!B100</f>
        <v>igaz</v>
      </c>
      <c r="C100" s="15">
        <f>IF(Kérdőívek!C100=Kérdőívek!$B100,0.5,0)</f>
        <v>0.5</v>
      </c>
      <c r="D100" s="15">
        <f>IF(Kérdőívek!D100=Kérdőívek!$B100,0.5,0)</f>
        <v>0.5</v>
      </c>
      <c r="E100" s="15">
        <f>IF(Kérdőívek!E100=Kérdőívek!$B100,0.5,0)</f>
        <v>0.5</v>
      </c>
      <c r="F100" s="15">
        <f>IF(Kérdőívek!F100=Kérdőívek!$B100,0.5,0)</f>
        <v>0.5</v>
      </c>
      <c r="G100" s="15">
        <f>IF(Kérdőívek!G100=Kérdőívek!$B100,0.5,0)</f>
        <v>0.5</v>
      </c>
      <c r="H100" s="15">
        <f>IF(Kérdőívek!H100=Kérdőívek!$B100,0.5,0)</f>
        <v>0.5</v>
      </c>
      <c r="I100" s="15">
        <f>IF(Kérdőívek!I100=Kérdőívek!$B100,0.5,0)</f>
        <v>0.5</v>
      </c>
      <c r="J100" s="15">
        <f>IF(Kérdőívek!J100=Kérdőívek!$B100,0.5,0)</f>
        <v>0</v>
      </c>
      <c r="K100" s="15">
        <f>IF(Kérdőívek!K100=Kérdőívek!$B100,0.5,0)</f>
        <v>0.5</v>
      </c>
      <c r="L100" s="15">
        <f>IF(Kérdőívek!L100=Kérdőívek!$B100,0.5,0)</f>
        <v>0.5</v>
      </c>
    </row>
    <row r="101" spans="1:12" x14ac:dyDescent="0.3">
      <c r="A101" s="12" t="str">
        <f>Kérdőívek!A101</f>
        <v>18) Vállalja a mindhalálig engedelmes Jézus miatt az engedelmességet (A Római Katolikus Egyházban szerzetes az, aki egy az Egyház által jóváhagyott szerzetesközösség keretein belül az evangéliumi tanácsra életre szóló fogadalmat tesz. Tehát a Mennyek Országa ügyéért, Krisztus sajátos követése miatt lemond a ...... Válaszd ki a szerzetesek fogadalmának elemeit!)</v>
      </c>
      <c r="B101" s="33" t="str">
        <f>Kérdőívek!B101</f>
        <v>igaz</v>
      </c>
      <c r="C101" s="15">
        <f>IF(Kérdőívek!C101=Kérdőívek!$B101,0.5,0)</f>
        <v>0.5</v>
      </c>
      <c r="D101" s="15">
        <f>IF(Kérdőívek!D101=Kérdőívek!$B101,0.5,0)</f>
        <v>0.5</v>
      </c>
      <c r="E101" s="15">
        <f>IF(Kérdőívek!E101=Kérdőívek!$B101,0.5,0)</f>
        <v>0.5</v>
      </c>
      <c r="F101" s="15">
        <f>IF(Kérdőívek!F101=Kérdőívek!$B101,0.5,0)</f>
        <v>0.5</v>
      </c>
      <c r="G101" s="15">
        <f>IF(Kérdőívek!G101=Kérdőívek!$B101,0.5,0)</f>
        <v>0.5</v>
      </c>
      <c r="H101" s="15">
        <f>IF(Kérdőívek!H101=Kérdőívek!$B101,0.5,0)</f>
        <v>0.5</v>
      </c>
      <c r="I101" s="15">
        <f>IF(Kérdőívek!I101=Kérdőívek!$B101,0.5,0)</f>
        <v>0.5</v>
      </c>
      <c r="J101" s="15">
        <f>IF(Kérdőívek!J101=Kérdőívek!$B101,0.5,0)</f>
        <v>0.5</v>
      </c>
      <c r="K101" s="15">
        <f>IF(Kérdőívek!K101=Kérdőívek!$B101,0.5,0)</f>
        <v>0.5</v>
      </c>
      <c r="L101" s="15">
        <f>IF(Kérdőívek!L101=Kérdőívek!$B101,0.5,0)</f>
        <v>0</v>
      </c>
    </row>
    <row r="102" spans="1:12" x14ac:dyDescent="0.3">
      <c r="A102" s="12" t="str">
        <f>Kérdőívek!A102</f>
        <v>18) Krisztus követésnek érdekében vállalja, hogy egész életében csak az embereket szolgálja (A Római Katolikus Egyházban szerzetes az, aki egy az Egyház által jóváhagyott szerzetesközösség keretein belül az evangéliumi tanácsra életre szóló fogadalmat tesz. Tehát a Mennyek Országa ügyéért, Krisztus sajátos követése miatt lemond a ...... Válaszd ki a szerzetesek fogadalmának elemeit!)</v>
      </c>
      <c r="B102" s="33" t="str">
        <f>Kérdőívek!B102</f>
        <v>hamis</v>
      </c>
      <c r="C102" s="15">
        <f>IF(Kérdőívek!C102=Kérdőívek!$B102,0.5,0)</f>
        <v>0</v>
      </c>
      <c r="D102" s="15">
        <f>IF(Kérdőívek!D102=Kérdőívek!$B102,0.5,0)</f>
        <v>0.5</v>
      </c>
      <c r="E102" s="15">
        <f>IF(Kérdőívek!E102=Kérdőívek!$B102,0.5,0)</f>
        <v>0</v>
      </c>
      <c r="F102" s="15">
        <f>IF(Kérdőívek!F102=Kérdőívek!$B102,0.5,0)</f>
        <v>0</v>
      </c>
      <c r="G102" s="15">
        <f>IF(Kérdőívek!G102=Kérdőívek!$B102,0.5,0)</f>
        <v>0.5</v>
      </c>
      <c r="H102" s="15">
        <f>IF(Kérdőívek!H102=Kérdőívek!$B102,0.5,0)</f>
        <v>0</v>
      </c>
      <c r="I102" s="15">
        <f>IF(Kérdőívek!I102=Kérdőívek!$B102,0.5,0)</f>
        <v>0.5</v>
      </c>
      <c r="J102" s="15">
        <f>IF(Kérdőívek!J102=Kérdőívek!$B102,0.5,0)</f>
        <v>0.5</v>
      </c>
      <c r="K102" s="15">
        <f>IF(Kérdőívek!K102=Kérdőívek!$B102,0.5,0)</f>
        <v>0</v>
      </c>
      <c r="L102" s="15">
        <f>IF(Kérdőívek!L102=Kérdőívek!$B102,0.5,0)</f>
        <v>0</v>
      </c>
    </row>
    <row r="103" spans="1:12" x14ac:dyDescent="0.3">
      <c r="A103" s="12" t="str">
        <f>Kérdőívek!A103</f>
        <v>19) A reformációnak négy fő ága volt (Az alábbi, a reformáció és ellenreformáció korához kacsolódó kérdésekről döntsd el, hogy igazak vagy hamisak!)</v>
      </c>
      <c r="B103" s="33" t="str">
        <f>Kérdőívek!B103</f>
        <v>igaz</v>
      </c>
      <c r="C103" s="15">
        <f>IF(Kérdőívek!C103=Kérdőívek!$B103,0.4,0)</f>
        <v>0</v>
      </c>
      <c r="D103" s="15">
        <f>IF(Kérdőívek!D103=Kérdőívek!$B103,0.4,0)</f>
        <v>0</v>
      </c>
      <c r="E103" s="15">
        <f>IF(Kérdőívek!E103=Kérdőívek!$B103,0.4,0)</f>
        <v>0</v>
      </c>
      <c r="F103" s="15">
        <f>IF(Kérdőívek!F103=Kérdőívek!$B103,0.4,0)</f>
        <v>0</v>
      </c>
      <c r="G103" s="15">
        <f>IF(Kérdőívek!G103=Kérdőívek!$B103,0.4,0)</f>
        <v>0</v>
      </c>
      <c r="H103" s="15">
        <f>IF(Kérdőívek!H103=Kérdőívek!$B103,0.4,0)</f>
        <v>0</v>
      </c>
      <c r="I103" s="15">
        <f>IF(Kérdőívek!I103=Kérdőívek!$B103,0.4,0)</f>
        <v>0</v>
      </c>
      <c r="J103" s="15">
        <f>IF(Kérdőívek!J103=Kérdőívek!$B103,0.4,0)</f>
        <v>0</v>
      </c>
      <c r="K103" s="15">
        <f>IF(Kérdőívek!K103=Kérdőívek!$B103,0.4,0)</f>
        <v>0.4</v>
      </c>
      <c r="L103" s="15">
        <f>IF(Kérdőívek!L103=Kérdőívek!$B103,0.4,0)</f>
        <v>0.4</v>
      </c>
    </row>
    <row r="104" spans="1:12" x14ac:dyDescent="0.3">
      <c r="A104" s="12" t="str">
        <f>Kérdőívek!A104</f>
        <v>19) A lutheránus vallás már 1526 előtt elterjed Habsburg Mária udvarában (Az alábbi, a reformáció és ellenreformáció korához kacsolódó kérdésekről döntsd el, hogy igazak vagy hamisak!)</v>
      </c>
      <c r="B104" s="33" t="str">
        <f>Kérdőívek!B104</f>
        <v>igaz</v>
      </c>
      <c r="C104" s="15">
        <f>IF(Kérdőívek!C104=Kérdőívek!$B104,0.4,0)</f>
        <v>0</v>
      </c>
      <c r="D104" s="15">
        <f>IF(Kérdőívek!D104=Kérdőívek!$B104,0.4,0)</f>
        <v>0</v>
      </c>
      <c r="E104" s="15">
        <f>IF(Kérdőívek!E104=Kérdőívek!$B104,0.4,0)</f>
        <v>0</v>
      </c>
      <c r="F104" s="15">
        <f>IF(Kérdőívek!F104=Kérdőívek!$B104,0.4,0)</f>
        <v>0</v>
      </c>
      <c r="G104" s="15">
        <f>IF(Kérdőívek!G104=Kérdőívek!$B104,0.4,0)</f>
        <v>0</v>
      </c>
      <c r="H104" s="15">
        <f>IF(Kérdőívek!H104=Kérdőívek!$B104,0.4,0)</f>
        <v>0</v>
      </c>
      <c r="I104" s="15">
        <f>IF(Kérdőívek!I104=Kérdőívek!$B104,0.4,0)</f>
        <v>0.4</v>
      </c>
      <c r="J104" s="15">
        <f>IF(Kérdőívek!J104=Kérdőívek!$B104,0.4,0)</f>
        <v>0</v>
      </c>
      <c r="K104" s="15">
        <f>IF(Kérdőívek!K104=Kérdőívek!$B104,0.4,0)</f>
        <v>0</v>
      </c>
      <c r="L104" s="15">
        <f>IF(Kérdőívek!L104=Kérdőívek!$B104,0.4,0)</f>
        <v>0.4</v>
      </c>
    </row>
    <row r="105" spans="1:12" x14ac:dyDescent="0.3">
      <c r="A105" s="12" t="str">
        <f>Kérdőívek!A105</f>
        <v>19) A lutheri irányzat legnagyobb magyar terjesztője Dévai Bíró Mátyás (Az alábbi, a reformáció és ellenreformáció korához kacsolódó kérdésekről döntsd el, hogy igazak vagy hamisak!)</v>
      </c>
      <c r="B105" s="33" t="str">
        <f>Kérdőívek!B105</f>
        <v>igaz</v>
      </c>
      <c r="C105" s="15">
        <f>IF(Kérdőívek!C105=Kérdőívek!$B105,0.4,0)</f>
        <v>0.4</v>
      </c>
      <c r="D105" s="15">
        <f>IF(Kérdőívek!D105=Kérdőívek!$B105,0.4,0)</f>
        <v>0.4</v>
      </c>
      <c r="E105" s="15">
        <f>IF(Kérdőívek!E105=Kérdőívek!$B105,0.4,0)</f>
        <v>0.4</v>
      </c>
      <c r="F105" s="15">
        <f>IF(Kérdőívek!F105=Kérdőívek!$B105,0.4,0)</f>
        <v>0.4</v>
      </c>
      <c r="G105" s="15">
        <f>IF(Kérdőívek!G105=Kérdőívek!$B105,0.4,0)</f>
        <v>0.4</v>
      </c>
      <c r="H105" s="15">
        <f>IF(Kérdőívek!H105=Kérdőívek!$B105,0.4,0)</f>
        <v>0.4</v>
      </c>
      <c r="I105" s="15">
        <f>IF(Kérdőívek!I105=Kérdőívek!$B105,0.4,0)</f>
        <v>0.4</v>
      </c>
      <c r="J105" s="15">
        <f>IF(Kérdőívek!J105=Kérdőívek!$B105,0.4,0)</f>
        <v>0.4</v>
      </c>
      <c r="K105" s="15">
        <f>IF(Kérdőívek!K105=Kérdőívek!$B105,0.4,0)</f>
        <v>0</v>
      </c>
      <c r="L105" s="15">
        <f>IF(Kérdőívek!L105=Kérdőívek!$B105,0.4,0)</f>
        <v>0</v>
      </c>
    </row>
    <row r="106" spans="1:12" x14ac:dyDescent="0.3">
      <c r="A106" s="12" t="str">
        <f>Kérdőívek!A106</f>
        <v>19) Az emberek elhitték, hogy a török nem más, mint isten csapása (Az alábbi, a reformáció és ellenreformáció korához kacsolódó kérdésekről döntsd el, hogy igazak vagy hamisak!)</v>
      </c>
      <c r="B106" s="33" t="str">
        <f>Kérdőívek!B106</f>
        <v>igaz</v>
      </c>
      <c r="C106" s="15">
        <f>IF(Kérdőívek!C106=Kérdőívek!$B106,0.4,0)</f>
        <v>0.4</v>
      </c>
      <c r="D106" s="15">
        <f>IF(Kérdőívek!D106=Kérdőívek!$B106,0.4,0)</f>
        <v>0.4</v>
      </c>
      <c r="E106" s="15">
        <f>IF(Kérdőívek!E106=Kérdőívek!$B106,0.4,0)</f>
        <v>0.4</v>
      </c>
      <c r="F106" s="15">
        <f>IF(Kérdőívek!F106=Kérdőívek!$B106,0.4,0)</f>
        <v>0.4</v>
      </c>
      <c r="G106" s="15">
        <f>IF(Kérdőívek!G106=Kérdőívek!$B106,0.4,0)</f>
        <v>0.4</v>
      </c>
      <c r="H106" s="15">
        <f>IF(Kérdőívek!H106=Kérdőívek!$B106,0.4,0)</f>
        <v>0.4</v>
      </c>
      <c r="I106" s="15">
        <f>IF(Kérdőívek!I106=Kérdőívek!$B106,0.4,0)</f>
        <v>0.4</v>
      </c>
      <c r="J106" s="15">
        <f>IF(Kérdőívek!J106=Kérdőívek!$B106,0.4,0)</f>
        <v>0.4</v>
      </c>
      <c r="K106" s="15">
        <f>IF(Kérdőívek!K106=Kérdőívek!$B106,0.4,0)</f>
        <v>0.4</v>
      </c>
      <c r="L106" s="15">
        <f>IF(Kérdőívek!L106=Kérdőívek!$B106,0.4,0)</f>
        <v>0.4</v>
      </c>
    </row>
    <row r="107" spans="1:12" x14ac:dyDescent="0.3">
      <c r="A107" s="12" t="str">
        <f>Kérdőívek!A107</f>
        <v>19) Debrecen-Egervölgyi hitvallás a katolikus hit megerősítésére alkotott iránymutatás (Az alábbi, a reformáció és ellenreformáció korához kacsolódó kérdésekről döntsd el, hogy igazak vagy hamisak!)</v>
      </c>
      <c r="B107" s="33" t="str">
        <f>Kérdőívek!B107</f>
        <v>hamis</v>
      </c>
      <c r="C107" s="15">
        <f>IF(Kérdőívek!C107=Kérdőívek!$B107,0.4,0)</f>
        <v>0.4</v>
      </c>
      <c r="D107" s="15">
        <f>IF(Kérdőívek!D107=Kérdőívek!$B107,0.4,0)</f>
        <v>0.4</v>
      </c>
      <c r="E107" s="15">
        <f>IF(Kérdőívek!E107=Kérdőívek!$B107,0.4,0)</f>
        <v>0.4</v>
      </c>
      <c r="F107" s="15">
        <f>IF(Kérdőívek!F107=Kérdőívek!$B107,0.4,0)</f>
        <v>0.4</v>
      </c>
      <c r="G107" s="15">
        <f>IF(Kérdőívek!G107=Kérdőívek!$B107,0.4,0)</f>
        <v>0.4</v>
      </c>
      <c r="H107" s="15">
        <f>IF(Kérdőívek!H107=Kérdőívek!$B107,0.4,0)</f>
        <v>0.4</v>
      </c>
      <c r="I107" s="15">
        <f>IF(Kérdőívek!I107=Kérdőívek!$B107,0.4,0)</f>
        <v>0.4</v>
      </c>
      <c r="J107" s="15">
        <f>IF(Kérdőívek!J107=Kérdőívek!$B107,0.4,0)</f>
        <v>0</v>
      </c>
      <c r="K107" s="15">
        <f>IF(Kérdőívek!K107=Kérdőívek!$B107,0.4,0)</f>
        <v>0.4</v>
      </c>
      <c r="L107" s="15">
        <f>IF(Kérdőívek!L107=Kérdőívek!$B107,0.4,0)</f>
        <v>0</v>
      </c>
    </row>
    <row r="108" spans="1:12" x14ac:dyDescent="0.3">
      <c r="A108" s="12" t="str">
        <f>Kérdőívek!A108</f>
        <v>19) Dávid Ferenc a legfőbb unitárius prédikátor (Az alábbi, a reformáció és ellenreformáció korához kacsolódó kérdésekről döntsd el, hogy igazak vagy hamisak!)</v>
      </c>
      <c r="B108" s="33" t="str">
        <f>Kérdőívek!B108</f>
        <v>igaz</v>
      </c>
      <c r="C108" s="15">
        <f>IF(Kérdőívek!C108=Kérdőívek!$B108,0.4,0)</f>
        <v>0.4</v>
      </c>
      <c r="D108" s="15">
        <f>IF(Kérdőívek!D108=Kérdőívek!$B108,0.4,0)</f>
        <v>0.4</v>
      </c>
      <c r="E108" s="15">
        <f>IF(Kérdőívek!E108=Kérdőívek!$B108,0.4,0)</f>
        <v>0</v>
      </c>
      <c r="F108" s="15">
        <f>IF(Kérdőívek!F108=Kérdőívek!$B108,0.4,0)</f>
        <v>0.4</v>
      </c>
      <c r="G108" s="15">
        <f>IF(Kérdőívek!G108=Kérdőívek!$B108,0.4,0)</f>
        <v>0.4</v>
      </c>
      <c r="H108" s="15">
        <f>IF(Kérdőívek!H108=Kérdőívek!$B108,0.4,0)</f>
        <v>0.4</v>
      </c>
      <c r="I108" s="15">
        <f>IF(Kérdőívek!I108=Kérdőívek!$B108,0.4,0)</f>
        <v>0</v>
      </c>
      <c r="J108" s="15">
        <f>IF(Kérdőívek!J108=Kérdőívek!$B108,0.4,0)</f>
        <v>0.4</v>
      </c>
      <c r="K108" s="15">
        <f>IF(Kérdőívek!K108=Kérdőívek!$B108,0.4,0)</f>
        <v>0</v>
      </c>
      <c r="L108" s="15">
        <f>IF(Kérdőívek!L108=Kérdőívek!$B108,0.4,0)</f>
        <v>0</v>
      </c>
    </row>
    <row r="109" spans="1:12" x14ac:dyDescent="0.3">
      <c r="A109" s="12" t="str">
        <f>Kérdőívek!A109</f>
        <v>19) Az 1568-as tordai országgyűlés egyik határozata alapján tilos a szabad vallásgyakorlat Erdélyben (Az alábbi, a reformáció és ellenreformáció korához kacsolódó kérdésekről döntsd el, hogy igazak vagy hamisak!)</v>
      </c>
      <c r="B109" s="33" t="str">
        <f>Kérdőívek!B109</f>
        <v>hamis</v>
      </c>
      <c r="C109" s="15">
        <f>IF(Kérdőívek!C109=Kérdőívek!$B109,0.4,0)</f>
        <v>0</v>
      </c>
      <c r="D109" s="15">
        <f>IF(Kérdőívek!D109=Kérdőívek!$B109,0.4,0)</f>
        <v>0.4</v>
      </c>
      <c r="E109" s="15">
        <f>IF(Kérdőívek!E109=Kérdőívek!$B109,0.4,0)</f>
        <v>0.4</v>
      </c>
      <c r="F109" s="15">
        <f>IF(Kérdőívek!F109=Kérdőívek!$B109,0.4,0)</f>
        <v>0.4</v>
      </c>
      <c r="G109" s="15">
        <f>IF(Kérdőívek!G109=Kérdőívek!$B109,0.4,0)</f>
        <v>0.4</v>
      </c>
      <c r="H109" s="15">
        <f>IF(Kérdőívek!H109=Kérdőívek!$B109,0.4,0)</f>
        <v>0.4</v>
      </c>
      <c r="I109" s="15">
        <f>IF(Kérdőívek!I109=Kérdőívek!$B109,0.4,0)</f>
        <v>0.4</v>
      </c>
      <c r="J109" s="15">
        <f>IF(Kérdőívek!J109=Kérdőívek!$B109,0.4,0)</f>
        <v>0.4</v>
      </c>
      <c r="K109" s="15">
        <f>IF(Kérdőívek!K109=Kérdőívek!$B109,0.4,0)</f>
        <v>0.4</v>
      </c>
      <c r="L109" s="15">
        <f>IF(Kérdőívek!L109=Kérdőívek!$B109,0.4,0)</f>
        <v>0</v>
      </c>
    </row>
    <row r="110" spans="1:12" x14ac:dyDescent="0.3">
      <c r="A110" s="12" t="str">
        <f>Kérdőívek!A110</f>
        <v>19) Az első teljes református magyar biblia Sylvester János fordításában készült (Az alábbi, a reformáció és ellenreformáció korához kacsolódó kérdésekről döntsd el, hogy igazak vagy hamisak!)</v>
      </c>
      <c r="B110" s="33" t="str">
        <f>Kérdőívek!B110</f>
        <v>hamis</v>
      </c>
      <c r="C110" s="15">
        <f>IF(Kérdőívek!C110=Kérdőívek!$B110,0.4,0)</f>
        <v>0.4</v>
      </c>
      <c r="D110" s="15">
        <f>IF(Kérdőívek!D110=Kérdőívek!$B110,0.4,0)</f>
        <v>0</v>
      </c>
      <c r="E110" s="15">
        <f>IF(Kérdőívek!E110=Kérdőívek!$B110,0.4,0)</f>
        <v>0</v>
      </c>
      <c r="F110" s="15">
        <f>IF(Kérdőívek!F110=Kérdőívek!$B110,0.4,0)</f>
        <v>0</v>
      </c>
      <c r="G110" s="15">
        <f>IF(Kérdőívek!G110=Kérdőívek!$B110,0.4,0)</f>
        <v>0</v>
      </c>
      <c r="H110" s="15">
        <f>IF(Kérdőívek!H110=Kérdőívek!$B110,0.4,0)</f>
        <v>0</v>
      </c>
      <c r="I110" s="15">
        <f>IF(Kérdőívek!I110=Kérdőívek!$B110,0.4,0)</f>
        <v>0</v>
      </c>
      <c r="J110" s="15">
        <f>IF(Kérdőívek!J110=Kérdőívek!$B110,0.4,0)</f>
        <v>0.4</v>
      </c>
      <c r="K110" s="15">
        <f>IF(Kérdőívek!K110=Kérdőívek!$B110,0.4,0)</f>
        <v>0.4</v>
      </c>
      <c r="L110" s="15">
        <f>IF(Kérdőívek!L110=Kérdőívek!$B110,0.4,0)</f>
        <v>0</v>
      </c>
    </row>
    <row r="111" spans="1:12" x14ac:dyDescent="0.3">
      <c r="A111" s="12" t="str">
        <f>Kérdőívek!A111</f>
        <v>19) Pázmány Péter 1635-ben Nagyszombaton egyetemet alapít (Az alábbi, a reformáció és ellenreformáció korához kacsolódó kérdésekről döntsd el, hogy igazak vagy hamisak!)</v>
      </c>
      <c r="B111" s="33" t="str">
        <f>Kérdőívek!B111</f>
        <v>igaz</v>
      </c>
      <c r="C111" s="15">
        <f>IF(Kérdőívek!C111=Kérdőívek!$B111,0.4,0)</f>
        <v>0.4</v>
      </c>
      <c r="D111" s="15">
        <f>IF(Kérdőívek!D111=Kérdőívek!$B111,0.4,0)</f>
        <v>0.4</v>
      </c>
      <c r="E111" s="15">
        <f>IF(Kérdőívek!E111=Kérdőívek!$B111,0.4,0)</f>
        <v>0.4</v>
      </c>
      <c r="F111" s="15">
        <f>IF(Kérdőívek!F111=Kérdőívek!$B111,0.4,0)</f>
        <v>0.4</v>
      </c>
      <c r="G111" s="15">
        <f>IF(Kérdőívek!G111=Kérdőívek!$B111,0.4,0)</f>
        <v>0.4</v>
      </c>
      <c r="H111" s="15">
        <f>IF(Kérdőívek!H111=Kérdőívek!$B111,0.4,0)</f>
        <v>0.4</v>
      </c>
      <c r="I111" s="15">
        <f>IF(Kérdőívek!I111=Kérdőívek!$B111,0.4,0)</f>
        <v>0.4</v>
      </c>
      <c r="J111" s="15">
        <f>IF(Kérdőívek!J111=Kérdőívek!$B111,0.4,0)</f>
        <v>0.4</v>
      </c>
      <c r="K111" s="15">
        <f>IF(Kérdőívek!K111=Kérdőívek!$B111,0.4,0)</f>
        <v>0.4</v>
      </c>
      <c r="L111" s="15">
        <f>IF(Kérdőívek!L111=Kérdőívek!$B111,0.4,0)</f>
        <v>0</v>
      </c>
    </row>
    <row r="112" spans="1:12" x14ac:dyDescent="0.3">
      <c r="A112" s="12" t="str">
        <f>Kérdőívek!A112</f>
        <v>20) Fejezd be a történetet!  Egy nemesi származású, de egyébként goromba ember valami miatt különlegesen gyűlölte Szalézi Ferencet. Egy este szolgáival és kutyáival fölvonult a püspök háza elé, s ott egész éjszaka pokoli lármát csaptak. Az emberek vadászkürtöket fújtak és pisztollyal lövöldöztek, a kutyáknak pedig a fülét csipkedték, hogy minél jobban vonítsanak. Ez több éjszakán át megismétlődött, sőt egyre pimaszabbak és arcátlanabbak lettek. A püspök házanépe rájuk akart rontani, Szalézi Ferenc</v>
      </c>
      <c r="B112" s="33" t="str">
        <f>Kérdőívek!B112</f>
        <v>visszatartotta őket, bár ő sem talált nyugalmat. Ezt mondta: ,,Ó, nem is olyan rossz ez! Mi legalább fűtött szobában ülünk, de azok a szegény fickók odakinn, akik szintén nem alhatnak, még fázni is kénytelenek hozzá.</v>
      </c>
      <c r="C112" s="14">
        <f>IF(Kérdőívek!C112=Kérdőívek!$B112,1,0)</f>
        <v>1</v>
      </c>
      <c r="D112" s="14">
        <f>IF(Kérdőívek!D112=Kérdőívek!$B112,1,0)</f>
        <v>1</v>
      </c>
      <c r="E112" s="14">
        <f>IF(Kérdőívek!E112=Kérdőívek!$B112,1,0)</f>
        <v>1</v>
      </c>
      <c r="F112" s="14">
        <f>IF(Kérdőívek!F112=Kérdőívek!$B112,1,0)</f>
        <v>1</v>
      </c>
      <c r="G112" s="14">
        <f>IF(Kérdőívek!G112=Kérdőívek!$B112,1,0)</f>
        <v>1</v>
      </c>
      <c r="H112" s="14">
        <f>IF(Kérdőívek!H112=Kérdőívek!$B112,1,0)</f>
        <v>1</v>
      </c>
      <c r="I112" s="14">
        <f>IF(Kérdőívek!I112=Kérdőívek!$B112,1,0)</f>
        <v>1</v>
      </c>
      <c r="J112" s="14">
        <f>IF(Kérdőívek!J112=Kérdőívek!$B112,1,0)</f>
        <v>1</v>
      </c>
      <c r="K112" s="14">
        <f>IF(Kérdőívek!K112=Kérdőívek!$B112,1,0)</f>
        <v>1</v>
      </c>
      <c r="L112" s="14">
        <f>IF(Kérdőívek!L112=Kérdőívek!$B112,1,0)</f>
        <v>1</v>
      </c>
    </row>
    <row r="113" spans="1:12" x14ac:dyDescent="0.3">
      <c r="A113" s="12" t="str">
        <f>Kérdőívek!A113</f>
        <v>21) Melyik szent élt 1567 - 1622 között?</v>
      </c>
      <c r="B113" s="33" t="str">
        <f>Kérdőívek!B113</f>
        <v>Szalézi Szent Ferenc</v>
      </c>
      <c r="C113" s="14">
        <f>IF(Kérdőívek!C113=Kérdőívek!$B113,1,0)</f>
        <v>0</v>
      </c>
      <c r="D113" s="14">
        <f>IF(Kérdőívek!D113=Kérdőívek!$B113,1,0)</f>
        <v>1</v>
      </c>
      <c r="E113" s="14">
        <f>IF(Kérdőívek!E113=Kérdőívek!$B113,1,0)</f>
        <v>0</v>
      </c>
      <c r="F113" s="14">
        <f>IF(Kérdőívek!F113=Kérdőívek!$B113,1,0)</f>
        <v>1</v>
      </c>
      <c r="G113" s="14">
        <f>IF(Kérdőívek!G113=Kérdőívek!$B113,1,0)</f>
        <v>1</v>
      </c>
      <c r="H113" s="14">
        <f>IF(Kérdőívek!H113=Kérdőívek!$B113,1,0)</f>
        <v>1</v>
      </c>
      <c r="I113" s="14">
        <f>IF(Kérdőívek!I113=Kérdőívek!$B113,1,0)</f>
        <v>0</v>
      </c>
      <c r="J113" s="14">
        <f>IF(Kérdőívek!J113=Kérdőívek!$B113,1,0)</f>
        <v>1</v>
      </c>
      <c r="K113" s="14">
        <f>IF(Kérdőívek!K113=Kérdőívek!$B113,1,0)</f>
        <v>1</v>
      </c>
      <c r="L113" s="14">
        <f>IF(Kérdőívek!L113=Kérdőívek!$B113,1,0)</f>
        <v>1</v>
      </c>
    </row>
    <row r="114" spans="1:12" x14ac:dyDescent="0.3">
      <c r="A114" s="12" t="str">
        <f>Kérdőívek!A114</f>
        <v>22) Mi a legfőbb gondolata Szalézi Szent Ferenc: Bevezetés a lelki életbe vagy Filótea című művének?</v>
      </c>
      <c r="B114" s="33" t="str">
        <f>Kérdőívek!B114</f>
        <v>meg akarta mutatni a keresztényeknek, hogy a megszentelődés nem függ egy meghatározott élethelyzettől vagy sajátos állapottól</v>
      </c>
      <c r="C114" s="14">
        <f>IF(Kérdőívek!C114=Kérdőívek!$B114,1,0)</f>
        <v>0</v>
      </c>
      <c r="D114" s="14">
        <f>IF(Kérdőívek!D114=Kérdőívek!$B114,1,0)</f>
        <v>1</v>
      </c>
      <c r="E114" s="14">
        <f>IF(Kérdőívek!E114=Kérdőívek!$B114,1,0)</f>
        <v>0</v>
      </c>
      <c r="F114" s="14">
        <f>IF(Kérdőívek!F114=Kérdőívek!$B114,1,0)</f>
        <v>1</v>
      </c>
      <c r="G114" s="14">
        <f>IF(Kérdőívek!G114=Kérdőívek!$B114,1,0)</f>
        <v>1</v>
      </c>
      <c r="H114" s="14">
        <f>IF(Kérdőívek!H114=Kérdőívek!$B114,1,0)</f>
        <v>1</v>
      </c>
      <c r="I114" s="14">
        <f>IF(Kérdőívek!I114=Kérdőívek!$B114,1,0)</f>
        <v>1</v>
      </c>
      <c r="J114" s="14">
        <f>IF(Kérdőívek!J114=Kérdőívek!$B114,1,0)</f>
        <v>1</v>
      </c>
      <c r="K114" s="14">
        <f>IF(Kérdőívek!K114=Kérdőívek!$B114,1,0)</f>
        <v>1</v>
      </c>
      <c r="L114" s="14">
        <f>IF(Kérdőívek!L114=Kérdőívek!$B114,1,0)</f>
        <v>0</v>
      </c>
    </row>
    <row r="115" spans="1:12" x14ac:dyDescent="0.3">
      <c r="A115" s="12" t="str">
        <f>Kérdőívek!A115</f>
        <v>23) Válaszd ki azt a város, amely meghatározó Szalézi Szent Ferenc életében! Ebbe a városba háromszor titokban odautazott, hogy Kálvin utódjával párbeszédet folytasson a hitről, és 1602. december 8-án ennek a városnak püspökévé választották, székhelye azonban nem ott, hanem Annecyben volt.</v>
      </c>
      <c r="B115" s="33" t="str">
        <f>Kérdőívek!B115</f>
        <v>Genf</v>
      </c>
      <c r="C115" s="14">
        <f>IF(Kérdőívek!C115=Kérdőívek!$B115,1,0)</f>
        <v>0</v>
      </c>
      <c r="D115" s="14">
        <f>IF(Kérdőívek!D115=Kérdőívek!$B115,1,0)</f>
        <v>1</v>
      </c>
      <c r="E115" s="14">
        <f>IF(Kérdőívek!E115=Kérdőívek!$B115,1,0)</f>
        <v>0</v>
      </c>
      <c r="F115" s="14">
        <f>IF(Kérdőívek!F115=Kérdőívek!$B115,1,0)</f>
        <v>0</v>
      </c>
      <c r="G115" s="14">
        <f>IF(Kérdőívek!G115=Kérdőívek!$B115,1,0)</f>
        <v>1</v>
      </c>
      <c r="H115" s="14">
        <f>IF(Kérdőívek!H115=Kérdőívek!$B115,1,0)</f>
        <v>1</v>
      </c>
      <c r="I115" s="14">
        <f>IF(Kérdőívek!I115=Kérdőívek!$B115,1,0)</f>
        <v>0</v>
      </c>
      <c r="J115" s="14">
        <f>IF(Kérdőívek!J115=Kérdőívek!$B115,1,0)</f>
        <v>0</v>
      </c>
      <c r="K115" s="14">
        <f>IF(Kérdőívek!K115=Kérdőívek!$B115,1,0)</f>
        <v>1</v>
      </c>
      <c r="L115" s="14">
        <f>IF(Kérdőívek!L115=Kérdőívek!$B115,1,0)</f>
        <v>0</v>
      </c>
    </row>
    <row r="116" spans="1:12" x14ac:dyDescent="0.3">
      <c r="A116" s="12" t="str">
        <f>Kérdőívek!A116</f>
        <v>24) Az alább egy fontos szalézi tevékenység meghatározását olvasod: „Legyetek a gyermekekkel, előzzétek meg a bűnt ésszel, hittel és szeretettel. Legyetek szentek, és szentek nevelői. Vegyék észre a gyermekeink, hogy szeretjük őket!” Válaszd ki, melyik az!</v>
      </c>
      <c r="B116" s="33" t="str">
        <f>Kérdőívek!B116</f>
        <v>megelőző módszer</v>
      </c>
      <c r="C116" s="14">
        <f>IF(Kérdőívek!C116=Kérdőívek!$B116,1,0)</f>
        <v>0</v>
      </c>
      <c r="D116" s="14">
        <f>IF(Kérdőívek!D116=Kérdőívek!$B116,1,0)</f>
        <v>0</v>
      </c>
      <c r="E116" s="14">
        <f>IF(Kérdőívek!E116=Kérdőívek!$B116,1,0)</f>
        <v>0</v>
      </c>
      <c r="F116" s="14">
        <f>IF(Kérdőívek!F116=Kérdőívek!$B116,1,0)</f>
        <v>1</v>
      </c>
      <c r="G116" s="14">
        <f>IF(Kérdőívek!G116=Kérdőívek!$B116,1,0)</f>
        <v>1</v>
      </c>
      <c r="H116" s="14">
        <f>IF(Kérdőívek!H116=Kérdőívek!$B116,1,0)</f>
        <v>1</v>
      </c>
      <c r="I116" s="14">
        <f>IF(Kérdőívek!I116=Kérdőívek!$B116,1,0)</f>
        <v>0</v>
      </c>
      <c r="J116" s="14">
        <f>IF(Kérdőívek!J116=Kérdőívek!$B116,1,0)</f>
        <v>0</v>
      </c>
      <c r="K116" s="14">
        <f>IF(Kérdőívek!K116=Kérdőívek!$B116,1,0)</f>
        <v>0</v>
      </c>
      <c r="L116" s="14">
        <f>IF(Kérdőívek!L116=Kérdőívek!$B116,1,0)</f>
        <v>1</v>
      </c>
    </row>
    <row r="117" spans="1:12" x14ac:dyDescent="0.3">
      <c r="A117" s="12" t="str">
        <f>Kérdőívek!A117</f>
        <v>25) mindennapi feladataikban valósítják meg az apostolkodás-Szalézi pap (Döntsd el, kire vonatkozik az állítás! (több válasz lehetséges egy sorban))</v>
      </c>
      <c r="B117" s="33" t="str">
        <f>Kérdőívek!B117</f>
        <v>Szalézi pap</v>
      </c>
      <c r="C117" s="15">
        <f>IF(Kérdőívek!C117=Kérdőívek!$B117,0.3,0)</f>
        <v>0.3</v>
      </c>
      <c r="D117" s="15">
        <f>IF(Kérdőívek!D117=Kérdőívek!$B117,0.3,0)</f>
        <v>0.3</v>
      </c>
      <c r="E117" s="15">
        <f>IF(Kérdőívek!E117=Kérdőívek!$B117,0.3,0)</f>
        <v>0.3</v>
      </c>
      <c r="F117" s="15">
        <f>IF(Kérdőívek!F117=Kérdőívek!$B117,0.3,0)</f>
        <v>0.3</v>
      </c>
      <c r="G117" s="15">
        <f>IF(Kérdőívek!G117=Kérdőívek!$B117,0.3,0)</f>
        <v>0.3</v>
      </c>
      <c r="H117" s="15">
        <f>IF(Kérdőívek!H117=Kérdőívek!$B117,0.3,0)</f>
        <v>0.3</v>
      </c>
      <c r="I117" s="15">
        <f>IF(Kérdőívek!I117=Kérdőívek!$B117,0.3,0)</f>
        <v>0.3</v>
      </c>
      <c r="J117" s="15">
        <f>IF(Kérdőívek!J117=Kérdőívek!$B117,0.3,0)</f>
        <v>0.3</v>
      </c>
      <c r="K117" s="15">
        <f>IF(Kérdőívek!K117=Kérdőívek!$B117,0.3,0)</f>
        <v>0.3</v>
      </c>
      <c r="L117" s="15">
        <f>IF(Kérdőívek!L117=Kérdőívek!$B117,0.3,0)</f>
        <v>0.3</v>
      </c>
    </row>
    <row r="118" spans="1:12" x14ac:dyDescent="0.3">
      <c r="A118" s="12" t="str">
        <f>Kérdőívek!A118</f>
        <v>25) mindennapi feladataikban valósítják meg az apostolkodás-Szalézi testvér (Döntsd el, kire vonatkozik az állítás! (több válasz lehetséges egy sorban))</v>
      </c>
      <c r="B118" s="33" t="str">
        <f>Kérdőívek!B118</f>
        <v>Szalézi testvér</v>
      </c>
      <c r="C118" s="15">
        <f>IF(Kérdőívek!C118=Kérdőívek!$B118,0.3,0)</f>
        <v>0</v>
      </c>
      <c r="D118" s="15">
        <f>IF(Kérdőívek!D118=Kérdőívek!$B118,0.3,0)</f>
        <v>0.3</v>
      </c>
      <c r="E118" s="15">
        <f>IF(Kérdőívek!E118=Kérdőívek!$B118,0.3,0)</f>
        <v>0.3</v>
      </c>
      <c r="F118" s="15">
        <f>IF(Kérdőívek!F118=Kérdőívek!$B118,0.3,0)</f>
        <v>0.3</v>
      </c>
      <c r="G118" s="15">
        <f>IF(Kérdőívek!G118=Kérdőívek!$B118,0.3,0)</f>
        <v>0.3</v>
      </c>
      <c r="H118" s="15">
        <f>IF(Kérdőívek!H118=Kérdőívek!$B118,0.3,0)</f>
        <v>0.3</v>
      </c>
      <c r="I118" s="15">
        <f>IF(Kérdőívek!I118=Kérdőívek!$B118,0.3,0)</f>
        <v>0</v>
      </c>
      <c r="J118" s="15">
        <f>IF(Kérdőívek!J118=Kérdőívek!$B118,0.3,0)</f>
        <v>0.3</v>
      </c>
      <c r="K118" s="15">
        <f>IF(Kérdőívek!K118=Kérdőívek!$B118,0.3,0)</f>
        <v>0.3</v>
      </c>
      <c r="L118" s="15">
        <f>IF(Kérdőívek!L118=Kérdőívek!$B118,0.3,0)</f>
        <v>0</v>
      </c>
    </row>
    <row r="119" spans="1:12" x14ac:dyDescent="0.3">
      <c r="A119" s="12" t="str">
        <f>Kérdőívek!A119</f>
        <v>25) mindennapi feladataikban valósítják meg az apostolkodás-Szalézi munkatárs (Döntsd el, kire vonatkozik az állítás! (több válasz lehetséges egy sorban))</v>
      </c>
      <c r="B119" s="33" t="str">
        <f>Kérdőívek!B119</f>
        <v>Szalézi munkatárs</v>
      </c>
      <c r="C119" s="15">
        <f>IF(Kérdőívek!C119=Kérdőívek!$B119,0.3,0)</f>
        <v>0</v>
      </c>
      <c r="D119" s="15">
        <f>IF(Kérdőívek!D119=Kérdőívek!$B119,0.3,0)</f>
        <v>0</v>
      </c>
      <c r="E119" s="15">
        <f>IF(Kérdőívek!E119=Kérdőívek!$B119,0.3,0)</f>
        <v>0</v>
      </c>
      <c r="F119" s="15">
        <f>IF(Kérdőívek!F119=Kérdőívek!$B119,0.3,0)</f>
        <v>0.3</v>
      </c>
      <c r="G119" s="15">
        <f>IF(Kérdőívek!G119=Kérdőívek!$B119,0.3,0)</f>
        <v>0.3</v>
      </c>
      <c r="H119" s="15">
        <f>IF(Kérdőívek!H119=Kérdőívek!$B119,0.3,0)</f>
        <v>0.3</v>
      </c>
      <c r="I119" s="15">
        <f>IF(Kérdőívek!I119=Kérdőívek!$B119,0.3,0)</f>
        <v>0</v>
      </c>
      <c r="J119" s="15">
        <f>IF(Kérdőívek!J119=Kérdőívek!$B119,0.3,0)</f>
        <v>0</v>
      </c>
      <c r="K119" s="15">
        <f>IF(Kérdőívek!K119=Kérdőívek!$B119,0.3,0)</f>
        <v>0.3</v>
      </c>
      <c r="L119" s="15">
        <f>IF(Kérdőívek!L119=Kérdőívek!$B119,0.3,0)</f>
        <v>0</v>
      </c>
    </row>
    <row r="120" spans="1:12" x14ac:dyDescent="0.3">
      <c r="A120" s="12" t="str">
        <f>Kérdőívek!A120</f>
        <v>25) leteszi a hármas fogadalmat-Szalézi pap (Döntsd el, kire vonatkozik az állítás! (több válasz lehetséges egy sorban))</v>
      </c>
      <c r="B120" s="33" t="str">
        <f>Kérdőívek!B120</f>
        <v>Szalézi pap</v>
      </c>
      <c r="C120" s="15">
        <f>IF(Kérdőívek!C120=Kérdőívek!$B120,0.3,0)</f>
        <v>0</v>
      </c>
      <c r="D120" s="15">
        <f>IF(Kérdőívek!D120=Kérdőívek!$B120,0.3,0)</f>
        <v>0.3</v>
      </c>
      <c r="E120" s="15">
        <f>IF(Kérdőívek!E120=Kérdőívek!$B120,0.3,0)</f>
        <v>0.3</v>
      </c>
      <c r="F120" s="15">
        <f>IF(Kérdőívek!F120=Kérdőívek!$B120,0.3,0)</f>
        <v>0.3</v>
      </c>
      <c r="G120" s="15">
        <f>IF(Kérdőívek!G120=Kérdőívek!$B120,0.3,0)</f>
        <v>0.3</v>
      </c>
      <c r="H120" s="15">
        <f>IF(Kérdőívek!H120=Kérdőívek!$B120,0.3,0)</f>
        <v>0.3</v>
      </c>
      <c r="I120" s="15">
        <f>IF(Kérdőívek!I120=Kérdőívek!$B120,0.3,0)</f>
        <v>0.3</v>
      </c>
      <c r="J120" s="15">
        <f>IF(Kérdőívek!J120=Kérdőívek!$B120,0.3,0)</f>
        <v>0.3</v>
      </c>
      <c r="K120" s="15">
        <f>IF(Kérdőívek!K120=Kérdőívek!$B120,0.3,0)</f>
        <v>0.3</v>
      </c>
      <c r="L120" s="15">
        <f>IF(Kérdőívek!L120=Kérdőívek!$B120,0.3,0)</f>
        <v>0</v>
      </c>
    </row>
    <row r="121" spans="1:12" x14ac:dyDescent="0.3">
      <c r="A121" s="12" t="str">
        <f>Kérdőívek!A121</f>
        <v>25) leteszi a hármas fogadalmat-Szalézi testvér (Döntsd el, kire vonatkozik az állítás! (több válasz lehetséges egy sorban))</v>
      </c>
      <c r="B121" s="33" t="str">
        <f>Kérdőívek!B121</f>
        <v>Szalézi testvér</v>
      </c>
      <c r="C121" s="15">
        <f>IF(Kérdőívek!C121=Kérdőívek!$B121,0.3,0)</f>
        <v>0.3</v>
      </c>
      <c r="D121" s="15">
        <f>IF(Kérdőívek!D121=Kérdőívek!$B121,0.3,0)</f>
        <v>0.3</v>
      </c>
      <c r="E121" s="15">
        <f>IF(Kérdőívek!E121=Kérdőívek!$B121,0.3,0)</f>
        <v>0</v>
      </c>
      <c r="F121" s="15">
        <f>IF(Kérdőívek!F121=Kérdőívek!$B121,0.3,0)</f>
        <v>0.3</v>
      </c>
      <c r="G121" s="15">
        <f>IF(Kérdőívek!G121=Kérdőívek!$B121,0.3,0)</f>
        <v>0.3</v>
      </c>
      <c r="H121" s="15">
        <f>IF(Kérdőívek!H121=Kérdőívek!$B121,0.3,0)</f>
        <v>0.3</v>
      </c>
      <c r="I121" s="15">
        <f>IF(Kérdőívek!I121=Kérdőívek!$B121,0.3,0)</f>
        <v>0.3</v>
      </c>
      <c r="J121" s="15">
        <f>IF(Kérdőívek!J121=Kérdőívek!$B121,0.3,0)</f>
        <v>0.3</v>
      </c>
      <c r="K121" s="15">
        <f>IF(Kérdőívek!K121=Kérdőívek!$B121,0.3,0)</f>
        <v>0.3</v>
      </c>
      <c r="L121" s="15">
        <f>IF(Kérdőívek!L121=Kérdőívek!$B121,0.3,0)</f>
        <v>0.3</v>
      </c>
    </row>
    <row r="122" spans="1:12" x14ac:dyDescent="0.3">
      <c r="A122" s="12" t="str">
        <f>Kérdőívek!A122</f>
        <v>25) leteszi a hármas fogadalmat-Szalézi munkatárs (Döntsd el, kire vonatkozik az állítás! (több válasz lehetséges egy sorban))</v>
      </c>
      <c r="B122" s="33">
        <f>Kérdőívek!B122</f>
        <v>0</v>
      </c>
      <c r="C122" s="15">
        <f>IF(Kérdőívek!C122=Kérdőívek!$B122,0.2,0)</f>
        <v>0.2</v>
      </c>
      <c r="D122" s="15">
        <f>IF(Kérdőívek!D122=Kérdőívek!$B122,0.2,0)</f>
        <v>0.2</v>
      </c>
      <c r="E122" s="15">
        <f>IF(Kérdőívek!E122=Kérdőívek!$B122,0.2,0)</f>
        <v>0.2</v>
      </c>
      <c r="F122" s="15">
        <f>IF(Kérdőívek!F122=Kérdőívek!$B122,0.2,0)</f>
        <v>0.2</v>
      </c>
      <c r="G122" s="15">
        <f>IF(Kérdőívek!G122=Kérdőívek!$B122,0.2,0)</f>
        <v>0.2</v>
      </c>
      <c r="H122" s="15">
        <f>IF(Kérdőívek!H122=Kérdőívek!$B122,0.2,0)</f>
        <v>0.2</v>
      </c>
      <c r="I122" s="15">
        <f>IF(Kérdőívek!I122=Kérdőívek!$B122,0.2,0)</f>
        <v>0.2</v>
      </c>
      <c r="J122" s="15">
        <f>IF(Kérdőívek!J122=Kérdőívek!$B122,0.2,0)</f>
        <v>0</v>
      </c>
      <c r="K122" s="15">
        <f>IF(Kérdőívek!K122=Kérdőívek!$B122,0.2,0)</f>
        <v>0.2</v>
      </c>
      <c r="L122" s="15">
        <f>IF(Kérdőívek!L122=Kérdőívek!$B122,0.2,0)</f>
        <v>0.2</v>
      </c>
    </row>
    <row r="123" spans="1:12" x14ac:dyDescent="0.3">
      <c r="A123" s="12" t="str">
        <f>Kérdőívek!A123</f>
        <v>25) a többi szalézi rendtárssal közösségi életet él-Szalézi pap (Döntsd el, kire vonatkozik az állítás! (több válasz lehetséges egy sorban))</v>
      </c>
      <c r="B123" s="33" t="str">
        <f>Kérdőívek!B123</f>
        <v>Szalézi pap</v>
      </c>
      <c r="C123" s="15">
        <f>IF(Kérdőívek!C123=Kérdőívek!$B123,0.3,0)</f>
        <v>0</v>
      </c>
      <c r="D123" s="15">
        <f>IF(Kérdőívek!D123=Kérdőívek!$B123,0.3,0)</f>
        <v>0</v>
      </c>
      <c r="E123" s="15">
        <f>IF(Kérdőívek!E123=Kérdőívek!$B123,0.3,0)</f>
        <v>0</v>
      </c>
      <c r="F123" s="15">
        <f>IF(Kérdőívek!F123=Kérdőívek!$B123,0.3,0)</f>
        <v>0.3</v>
      </c>
      <c r="G123" s="15">
        <f>IF(Kérdőívek!G123=Kérdőívek!$B123,0.3,0)</f>
        <v>0.3</v>
      </c>
      <c r="H123" s="15">
        <f>IF(Kérdőívek!H123=Kérdőívek!$B123,0.3,0)</f>
        <v>0.3</v>
      </c>
      <c r="I123" s="15">
        <f>IF(Kérdőívek!I123=Kérdőívek!$B123,0.3,0)</f>
        <v>0.3</v>
      </c>
      <c r="J123" s="15">
        <f>IF(Kérdőívek!J123=Kérdőívek!$B123,0.3,0)</f>
        <v>0</v>
      </c>
      <c r="K123" s="15">
        <f>IF(Kérdőívek!K123=Kérdőívek!$B123,0.3,0)</f>
        <v>0.3</v>
      </c>
      <c r="L123" s="15">
        <f>IF(Kérdőívek!L123=Kérdőívek!$B123,0.3,0)</f>
        <v>0</v>
      </c>
    </row>
    <row r="124" spans="1:12" x14ac:dyDescent="0.3">
      <c r="A124" s="12" t="str">
        <f>Kérdőívek!A124</f>
        <v>25) a többi szalézi rendtárssal közösségi életet él-Szalézi testvér (Döntsd el, kire vonatkozik az állítás! (több válasz lehetséges egy sorban))</v>
      </c>
      <c r="B124" s="33" t="str">
        <f>Kérdőívek!B124</f>
        <v>Szalézi testvér</v>
      </c>
      <c r="C124" s="15">
        <f>IF(Kérdőívek!C124=Kérdőívek!$B124,0.3,0)</f>
        <v>0.3</v>
      </c>
      <c r="D124" s="15">
        <f>IF(Kérdőívek!D124=Kérdőívek!$B124,0.3,0)</f>
        <v>0.3</v>
      </c>
      <c r="E124" s="15">
        <f>IF(Kérdőívek!E124=Kérdőívek!$B124,0.3,0)</f>
        <v>0.3</v>
      </c>
      <c r="F124" s="15">
        <f>IF(Kérdőívek!F124=Kérdőívek!$B124,0.3,0)</f>
        <v>0.3</v>
      </c>
      <c r="G124" s="15">
        <f>IF(Kérdőívek!G124=Kérdőívek!$B124,0.3,0)</f>
        <v>0.3</v>
      </c>
      <c r="H124" s="15">
        <f>IF(Kérdőívek!H124=Kérdőívek!$B124,0.3,0)</f>
        <v>0.3</v>
      </c>
      <c r="I124" s="15">
        <f>IF(Kérdőívek!I124=Kérdőívek!$B124,0.3,0)</f>
        <v>0.3</v>
      </c>
      <c r="J124" s="15">
        <f>IF(Kérdőívek!J124=Kérdőívek!$B124,0.3,0)</f>
        <v>0.3</v>
      </c>
      <c r="K124" s="15">
        <f>IF(Kérdőívek!K124=Kérdőívek!$B124,0.3,0)</f>
        <v>0.3</v>
      </c>
      <c r="L124" s="15">
        <f>IF(Kérdőívek!L124=Kérdőívek!$B124,0.3,0)</f>
        <v>0.3</v>
      </c>
    </row>
    <row r="125" spans="1:12" x14ac:dyDescent="0.3">
      <c r="A125" s="12" t="str">
        <f>Kérdőívek!A125</f>
        <v>25) a többi szalézi rendtárssal közösségi életet él-Szalézi munkatárs (Döntsd el, kire vonatkozik az állítás! (több válasz lehetséges egy sorban))</v>
      </c>
      <c r="B125" s="33">
        <f>Kérdőívek!B125</f>
        <v>0</v>
      </c>
      <c r="C125" s="15">
        <f>IF(Kérdőívek!C125=Kérdőívek!$B125,0.3,0)</f>
        <v>0.3</v>
      </c>
      <c r="D125" s="15">
        <f>IF(Kérdőívek!D125=Kérdőívek!$B125,0.3,0)</f>
        <v>0.3</v>
      </c>
      <c r="E125" s="15">
        <f>IF(Kérdőívek!E125=Kérdőívek!$B125,0.3,0)</f>
        <v>0</v>
      </c>
      <c r="F125" s="15">
        <f>IF(Kérdőívek!F125=Kérdőívek!$B125,0.3,0)</f>
        <v>0.3</v>
      </c>
      <c r="G125" s="15">
        <f>IF(Kérdőívek!G125=Kérdőívek!$B125,0.3,0)</f>
        <v>0.3</v>
      </c>
      <c r="H125" s="15">
        <f>IF(Kérdőívek!H125=Kérdőívek!$B125,0.3,0)</f>
        <v>0.3</v>
      </c>
      <c r="I125" s="15">
        <f>IF(Kérdőívek!I125=Kérdőívek!$B125,0.3,0)</f>
        <v>0</v>
      </c>
      <c r="J125" s="15">
        <f>IF(Kérdőívek!J125=Kérdőívek!$B125,0.3,0)</f>
        <v>0</v>
      </c>
      <c r="K125" s="15">
        <f>IF(Kérdőívek!K125=Kérdőívek!$B125,0.3,0)</f>
        <v>0.3</v>
      </c>
      <c r="L125" s="15">
        <f>IF(Kérdőívek!L125=Kérdőívek!$B125,0.3,0)</f>
        <v>0.3</v>
      </c>
    </row>
    <row r="126" spans="1:12" x14ac:dyDescent="0.3">
      <c r="A126" s="12" t="str">
        <f>Kérdőívek!A126</f>
        <v>25) küldetése az ifjúság szolgálata-Szalézi pap (Döntsd el, kire vonatkozik az állítás! (több válasz lehetséges egy sorban))</v>
      </c>
      <c r="B126" s="33" t="str">
        <f>Kérdőívek!B126</f>
        <v>Szalézi pap</v>
      </c>
      <c r="C126" s="15">
        <f>IF(Kérdőívek!C126=Kérdőívek!$B126,0.3,0)</f>
        <v>0</v>
      </c>
      <c r="D126" s="15">
        <f>IF(Kérdőívek!D126=Kérdőívek!$B126,0.3,0)</f>
        <v>0.3</v>
      </c>
      <c r="E126" s="15">
        <f>IF(Kérdőívek!E126=Kérdőívek!$B126,0.3,0)</f>
        <v>0.3</v>
      </c>
      <c r="F126" s="15">
        <f>IF(Kérdőívek!F126=Kérdőívek!$B126,0.3,0)</f>
        <v>0.3</v>
      </c>
      <c r="G126" s="15">
        <f>IF(Kérdőívek!G126=Kérdőívek!$B126,0.3,0)</f>
        <v>0.3</v>
      </c>
      <c r="H126" s="15">
        <f>IF(Kérdőívek!H126=Kérdőívek!$B126,0.3,0)</f>
        <v>0.3</v>
      </c>
      <c r="I126" s="15">
        <f>IF(Kérdőívek!I126=Kérdőívek!$B126,0.3,0)</f>
        <v>0</v>
      </c>
      <c r="J126" s="15">
        <f>IF(Kérdőívek!J126=Kérdőívek!$B126,0.3,0)</f>
        <v>0</v>
      </c>
      <c r="K126" s="15">
        <f>IF(Kérdőívek!K126=Kérdőívek!$B126,0.3,0)</f>
        <v>0.3</v>
      </c>
      <c r="L126" s="15">
        <f>IF(Kérdőívek!L126=Kérdőívek!$B126,0.3,0)</f>
        <v>0</v>
      </c>
    </row>
    <row r="127" spans="1:12" x14ac:dyDescent="0.3">
      <c r="A127" s="12" t="str">
        <f>Kérdőívek!A127</f>
        <v>25) küldetése az ifjúság szolgálata-Szalézi testvér (Döntsd el, kire vonatkozik az állítás! (több válasz lehetséges egy sorban))</v>
      </c>
      <c r="B127" s="33" t="str">
        <f>Kérdőívek!B127</f>
        <v>Szalézi testvér</v>
      </c>
      <c r="C127" s="15">
        <f>IF(Kérdőívek!C127=Kérdőívek!$B127,0.3,0)</f>
        <v>0.3</v>
      </c>
      <c r="D127" s="15">
        <f>IF(Kérdőívek!D127=Kérdőívek!$B127,0.3,0)</f>
        <v>0.3</v>
      </c>
      <c r="E127" s="15">
        <f>IF(Kérdőívek!E127=Kérdőívek!$B127,0.3,0)</f>
        <v>0.3</v>
      </c>
      <c r="F127" s="15">
        <f>IF(Kérdőívek!F127=Kérdőívek!$B127,0.3,0)</f>
        <v>0.3</v>
      </c>
      <c r="G127" s="15">
        <f>IF(Kérdőívek!G127=Kérdőívek!$B127,0.3,0)</f>
        <v>0.3</v>
      </c>
      <c r="H127" s="15">
        <f>IF(Kérdőívek!H127=Kérdőívek!$B127,0.3,0)</f>
        <v>0.3</v>
      </c>
      <c r="I127" s="15">
        <f>IF(Kérdőívek!I127=Kérdőívek!$B127,0.3,0)</f>
        <v>0.3</v>
      </c>
      <c r="J127" s="15">
        <f>IF(Kérdőívek!J127=Kérdőívek!$B127,0.3,0)</f>
        <v>0.3</v>
      </c>
      <c r="K127" s="15">
        <f>IF(Kérdőívek!K127=Kérdőívek!$B127,0.3,0)</f>
        <v>0.3</v>
      </c>
      <c r="L127" s="15">
        <f>IF(Kérdőívek!L127=Kérdőívek!$B127,0.3,0)</f>
        <v>0</v>
      </c>
    </row>
    <row r="128" spans="1:12" x14ac:dyDescent="0.3">
      <c r="A128" s="12" t="str">
        <f>Kérdőívek!A128</f>
        <v>25) küldetése az ifjúság szolgálata-Szalézi munkatárs (Döntsd el, kire vonatkozik az állítás! (több válasz lehetséges egy sorban))</v>
      </c>
      <c r="B128" s="33">
        <f>Kérdőívek!B128</f>
        <v>0</v>
      </c>
      <c r="C128" s="15">
        <f>IF(Kérdőívek!C128=Kérdőívek!$B128,0.2,0)</f>
        <v>0</v>
      </c>
      <c r="D128" s="15">
        <f>IF(Kérdőívek!D128=Kérdőívek!$B128,0.2,0)</f>
        <v>0</v>
      </c>
      <c r="E128" s="15">
        <f>IF(Kérdőívek!E128=Kérdőívek!$B128,0.2,0)</f>
        <v>0</v>
      </c>
      <c r="F128" s="15">
        <f>IF(Kérdőívek!F128=Kérdőívek!$B128,0.2,0)</f>
        <v>0</v>
      </c>
      <c r="G128" s="15">
        <f>IF(Kérdőívek!G128=Kérdőívek!$B128,0.2,0)</f>
        <v>0</v>
      </c>
      <c r="H128" s="15">
        <f>IF(Kérdőívek!H128=Kérdőívek!$B128,0.2,0)</f>
        <v>0</v>
      </c>
      <c r="I128" s="15">
        <f>IF(Kérdőívek!I128=Kérdőívek!$B128,0.2,0)</f>
        <v>0</v>
      </c>
      <c r="J128" s="15">
        <f>IF(Kérdőívek!J128=Kérdőívek!$B128,0.2,0)</f>
        <v>0</v>
      </c>
      <c r="K128" s="15">
        <f>IF(Kérdőívek!K128=Kérdőívek!$B128,0.2,0)</f>
        <v>0</v>
      </c>
      <c r="L128" s="15">
        <f>IF(Kérdőívek!L128=Kérdőívek!$B128,0.2,0)</f>
        <v>0</v>
      </c>
    </row>
    <row r="129" spans="1:12" x14ac:dyDescent="0.3">
      <c r="A129" s="12" t="str">
        <f>Kérdőívek!A129</f>
        <v>25) hirdeti az evangéliumot és kiszolgáltatja a szentségeket-Szalézi pap (Döntsd el, kire vonatkozik az állítás! (több válasz lehetséges egy sorban))</v>
      </c>
      <c r="B129" s="33" t="str">
        <f>Kérdőívek!B129</f>
        <v>Szalézi pap</v>
      </c>
      <c r="C129" s="15">
        <f>IF(Kérdőívek!C129=Kérdőívek!$B129,0.3,0)</f>
        <v>0</v>
      </c>
      <c r="D129" s="15">
        <f>IF(Kérdőívek!D129=Kérdőívek!$B129,0.3,0)</f>
        <v>0.3</v>
      </c>
      <c r="E129" s="15">
        <f>IF(Kérdőívek!E129=Kérdőívek!$B129,0.3,0)</f>
        <v>0.3</v>
      </c>
      <c r="F129" s="15">
        <f>IF(Kérdőívek!F129=Kérdőívek!$B129,0.3,0)</f>
        <v>0.3</v>
      </c>
      <c r="G129" s="15">
        <f>IF(Kérdőívek!G129=Kérdőívek!$B129,0.3,0)</f>
        <v>0.3</v>
      </c>
      <c r="H129" s="15">
        <f>IF(Kérdőívek!H129=Kérdőívek!$B129,0.3,0)</f>
        <v>0.3</v>
      </c>
      <c r="I129" s="15">
        <f>IF(Kérdőívek!I129=Kérdőívek!$B129,0.3,0)</f>
        <v>0.3</v>
      </c>
      <c r="J129" s="15">
        <f>IF(Kérdőívek!J129=Kérdőívek!$B129,0.3,0)</f>
        <v>0.3</v>
      </c>
      <c r="K129" s="15">
        <f>IF(Kérdőívek!K129=Kérdőívek!$B129,0.3,0)</f>
        <v>0.3</v>
      </c>
      <c r="L129" s="15">
        <f>IF(Kérdőívek!L129=Kérdőívek!$B129,0.3,0)</f>
        <v>0</v>
      </c>
    </row>
    <row r="130" spans="1:12" x14ac:dyDescent="0.3">
      <c r="A130" s="12" t="str">
        <f>Kérdőívek!A130</f>
        <v>25) hirdeti az evangéliumot és kiszolgáltatja a szentségeket-Szalézi testvér (Döntsd el, kire vonatkozik az állítás! (több válasz lehetséges egy sorban))</v>
      </c>
      <c r="B130" s="33">
        <f>Kérdőívek!B130</f>
        <v>0</v>
      </c>
      <c r="C130" s="15">
        <f>IF(Kérdőívek!C130=Kérdőívek!$B130,0.3,0)</f>
        <v>0</v>
      </c>
      <c r="D130" s="15">
        <f>IF(Kérdőívek!D130=Kérdőívek!$B130,0.3,0)</f>
        <v>0</v>
      </c>
      <c r="E130" s="15">
        <f>IF(Kérdőívek!E130=Kérdőívek!$B130,0.3,0)</f>
        <v>0.3</v>
      </c>
      <c r="F130" s="15">
        <f>IF(Kérdőívek!F130=Kérdőívek!$B130,0.3,0)</f>
        <v>0.3</v>
      </c>
      <c r="G130" s="15">
        <f>IF(Kérdőívek!G130=Kérdőívek!$B130,0.3,0)</f>
        <v>0.3</v>
      </c>
      <c r="H130" s="15">
        <f>IF(Kérdőívek!H130=Kérdőívek!$B130,0.3,0)</f>
        <v>0.3</v>
      </c>
      <c r="I130" s="15">
        <f>IF(Kérdőívek!I130=Kérdőívek!$B130,0.3,0)</f>
        <v>0.3</v>
      </c>
      <c r="J130" s="15">
        <f>IF(Kérdőívek!J130=Kérdőívek!$B130,0.3,0)</f>
        <v>0</v>
      </c>
      <c r="K130" s="15">
        <f>IF(Kérdőívek!K130=Kérdőívek!$B130,0.3,0)</f>
        <v>0.3</v>
      </c>
      <c r="L130" s="15">
        <f>IF(Kérdőívek!L130=Kérdőívek!$B130,0.3,0)</f>
        <v>0</v>
      </c>
    </row>
    <row r="131" spans="1:12" x14ac:dyDescent="0.3">
      <c r="A131" s="12" t="str">
        <f>Kérdőívek!A131</f>
        <v>25) hirdeti az evangéliumot és kiszolgáltatja a szentségeket-Szalézi munkatárs (Döntsd el, kire vonatkozik az állítás! (több válasz lehetséges egy sorban))</v>
      </c>
      <c r="B131" s="33">
        <f>Kérdőívek!B131</f>
        <v>0</v>
      </c>
      <c r="C131" s="15">
        <f>IF(Kérdőívek!C131=Kérdőívek!$B131,0.3,0)</f>
        <v>0.3</v>
      </c>
      <c r="D131" s="15">
        <f>IF(Kérdőívek!D131=Kérdőívek!$B131,0.3,0)</f>
        <v>0.3</v>
      </c>
      <c r="E131" s="15">
        <f>IF(Kérdőívek!E131=Kérdőívek!$B131,0.3,0)</f>
        <v>0.3</v>
      </c>
      <c r="F131" s="15">
        <f>IF(Kérdőívek!F131=Kérdőívek!$B131,0.3,0)</f>
        <v>0.3</v>
      </c>
      <c r="G131" s="15">
        <f>IF(Kérdőívek!G131=Kérdőívek!$B131,0.3,0)</f>
        <v>0.3</v>
      </c>
      <c r="H131" s="15">
        <f>IF(Kérdőívek!H131=Kérdőívek!$B131,0.3,0)</f>
        <v>0.3</v>
      </c>
      <c r="I131" s="15">
        <f>IF(Kérdőívek!I131=Kérdőívek!$B131,0.3,0)</f>
        <v>0.3</v>
      </c>
      <c r="J131" s="15">
        <f>IF(Kérdőívek!J131=Kérdőívek!$B131,0.3,0)</f>
        <v>0</v>
      </c>
      <c r="K131" s="15">
        <f>IF(Kérdőívek!K131=Kérdőívek!$B131,0.3,0)</f>
        <v>0.3</v>
      </c>
      <c r="L131" s="15">
        <f>IF(Kérdőívek!L131=Kérdőívek!$B131,0.3,0)</f>
        <v>0.3</v>
      </c>
    </row>
    <row r="132" spans="1:12" x14ac:dyDescent="0.3">
      <c r="A132" s="12" t="str">
        <f>Kérdőívek!A132</f>
        <v>25) világias tevékenységet folytat-Szalézi pap (Döntsd el, kire vonatkozik az állítás! (több válasz lehetséges egy sorban))</v>
      </c>
      <c r="B132" s="33">
        <f>Kérdőívek!B132</f>
        <v>0</v>
      </c>
      <c r="C132" s="15">
        <f>IF(Kérdőívek!C132=Kérdőívek!$B132,0.3,0)</f>
        <v>0</v>
      </c>
      <c r="D132" s="15">
        <f>IF(Kérdőívek!D132=Kérdőívek!$B132,0.3,0)</f>
        <v>0.3</v>
      </c>
      <c r="E132" s="15">
        <f>IF(Kérdőívek!E132=Kérdőívek!$B132,0.3,0)</f>
        <v>0</v>
      </c>
      <c r="F132" s="15">
        <f>IF(Kérdőívek!F132=Kérdőívek!$B132,0.3,0)</f>
        <v>0.3</v>
      </c>
      <c r="G132" s="15">
        <f>IF(Kérdőívek!G132=Kérdőívek!$B132,0.3,0)</f>
        <v>0.3</v>
      </c>
      <c r="H132" s="15">
        <f>IF(Kérdőívek!H132=Kérdőívek!$B132,0.3,0)</f>
        <v>0.3</v>
      </c>
      <c r="I132" s="15">
        <f>IF(Kérdőívek!I132=Kérdőívek!$B132,0.3,0)</f>
        <v>0.3</v>
      </c>
      <c r="J132" s="15">
        <f>IF(Kérdőívek!J132=Kérdőívek!$B132,0.3,0)</f>
        <v>0.3</v>
      </c>
      <c r="K132" s="15">
        <f>IF(Kérdőívek!K132=Kérdőívek!$B132,0.3,0)</f>
        <v>0.3</v>
      </c>
      <c r="L132" s="15">
        <f>IF(Kérdőívek!L132=Kérdőívek!$B132,0.3,0)</f>
        <v>0</v>
      </c>
    </row>
    <row r="133" spans="1:12" x14ac:dyDescent="0.3">
      <c r="A133" s="12" t="str">
        <f>Kérdőívek!A133</f>
        <v>25) világias tevékenységet folytat-Szalézi testvér (Döntsd el, kire vonatkozik az állítás! (több válasz lehetséges egy sorban))</v>
      </c>
      <c r="B133" s="33" t="str">
        <f>Kérdőívek!B133</f>
        <v>Szalézi testvér</v>
      </c>
      <c r="C133" s="15">
        <f>IF(Kérdőívek!C133=Kérdőívek!$B133,0.3,0)</f>
        <v>0</v>
      </c>
      <c r="D133" s="15">
        <f>IF(Kérdőívek!D133=Kérdőívek!$B133,0.3,0)</f>
        <v>0</v>
      </c>
      <c r="E133" s="15">
        <f>IF(Kérdőívek!E133=Kérdőívek!$B133,0.3,0)</f>
        <v>0.3</v>
      </c>
      <c r="F133" s="15">
        <f>IF(Kérdőívek!F133=Kérdőívek!$B133,0.3,0)</f>
        <v>0.3</v>
      </c>
      <c r="G133" s="15">
        <f>IF(Kérdőívek!G133=Kérdőívek!$B133,0.3,0)</f>
        <v>0.3</v>
      </c>
      <c r="H133" s="15">
        <f>IF(Kérdőívek!H133=Kérdőívek!$B133,0.3,0)</f>
        <v>0.3</v>
      </c>
      <c r="I133" s="15">
        <f>IF(Kérdőívek!I133=Kérdőívek!$B133,0.3,0)</f>
        <v>0.3</v>
      </c>
      <c r="J133" s="15">
        <f>IF(Kérdőívek!J133=Kérdőívek!$B133,0.3,0)</f>
        <v>0.3</v>
      </c>
      <c r="K133" s="15">
        <f>IF(Kérdőívek!K133=Kérdőívek!$B133,0.3,0)</f>
        <v>0</v>
      </c>
      <c r="L133" s="15">
        <f>IF(Kérdőívek!L133=Kérdőívek!$B133,0.3,0)</f>
        <v>0</v>
      </c>
    </row>
    <row r="134" spans="1:12" x14ac:dyDescent="0.3">
      <c r="A134" s="12" t="str">
        <f>Kérdőívek!A134</f>
        <v>25) világias tevékenységet folytat-Szalézi munkatárs (Döntsd el, kire vonatkozik az állítás! (több válasz lehetséges egy sorban))</v>
      </c>
      <c r="B134" s="33" t="str">
        <f>Kérdőívek!B134</f>
        <v>Szalézi munkatárs</v>
      </c>
      <c r="C134" s="15">
        <f>IF(Kérdőívek!C134=Kérdőívek!$B134,0.3,0)</f>
        <v>0</v>
      </c>
      <c r="D134" s="15">
        <f>IF(Kérdőívek!D134=Kérdőívek!$B134,0.3,0)</f>
        <v>0.3</v>
      </c>
      <c r="E134" s="15">
        <f>IF(Kérdőívek!E134=Kérdőívek!$B134,0.3,0)</f>
        <v>0</v>
      </c>
      <c r="F134" s="15">
        <f>IF(Kérdőívek!F134=Kérdőívek!$B134,0.3,0)</f>
        <v>0.3</v>
      </c>
      <c r="G134" s="15">
        <f>IF(Kérdőívek!G134=Kérdőívek!$B134,0.3,0)</f>
        <v>0.3</v>
      </c>
      <c r="H134" s="15">
        <f>IF(Kérdőívek!H134=Kérdőívek!$B134,0.3,0)</f>
        <v>0.3</v>
      </c>
      <c r="I134" s="15">
        <f>IF(Kérdőívek!I134=Kérdőívek!$B134,0.3,0)</f>
        <v>0.3</v>
      </c>
      <c r="J134" s="15">
        <f>IF(Kérdőívek!J134=Kérdőívek!$B134,0.3,0)</f>
        <v>0.3</v>
      </c>
      <c r="K134" s="15">
        <f>IF(Kérdőívek!K134=Kérdőívek!$B134,0.3,0)</f>
        <v>0.3</v>
      </c>
      <c r="L134" s="15">
        <f>IF(Kérdőívek!L134=Kérdőívek!$B134,0.3,0)</f>
        <v>0</v>
      </c>
    </row>
    <row r="135" spans="1:12" x14ac:dyDescent="0.3">
      <c r="A135" s="12" t="str">
        <f>Kérdőívek!A135</f>
        <v>26) az első növendék befogadása (Állítsd sorrendbe Don Bosco életének fontosabb eseményeit!)</v>
      </c>
      <c r="B135" s="33">
        <f>Kérdőívek!B135</f>
        <v>2</v>
      </c>
      <c r="C135" s="15">
        <f>IF(Kérdőívek!C135=Kérdőívek!$B135,0.5,0)</f>
        <v>0.5</v>
      </c>
      <c r="D135" s="15">
        <f>IF(Kérdőívek!D135=Kérdőívek!$B135,0.5,0)</f>
        <v>0</v>
      </c>
      <c r="E135" s="15">
        <f>IF(Kérdőívek!E135=Kérdőívek!$B135,0.5,0)</f>
        <v>0</v>
      </c>
      <c r="F135" s="15">
        <f>IF(Kérdőívek!F135=Kérdőívek!$B135,0.5,0)</f>
        <v>0.5</v>
      </c>
      <c r="G135" s="15">
        <f>IF(Kérdőívek!G135=Kérdőívek!$B135,0.5,0)</f>
        <v>0.5</v>
      </c>
      <c r="H135" s="15">
        <f>IF(Kérdőívek!H135=Kérdőívek!$B135,0.5,0)</f>
        <v>0.5</v>
      </c>
      <c r="I135" s="15">
        <f>IF(Kérdőívek!I135=Kérdőívek!$B135,0.5,0)</f>
        <v>0</v>
      </c>
      <c r="J135" s="15">
        <f>IF(Kérdőívek!J135=Kérdőívek!$B135,0.5,0)</f>
        <v>0</v>
      </c>
      <c r="K135" s="15">
        <f>IF(Kérdőívek!K135=Kérdőívek!$B135,0.5,0)</f>
        <v>0.5</v>
      </c>
      <c r="L135" s="15">
        <f>IF(Kérdőívek!L135=Kérdőívek!$B135,0.5,0)</f>
        <v>0.5</v>
      </c>
    </row>
    <row r="136" spans="1:12" x14ac:dyDescent="0.3">
      <c r="A136" s="12" t="str">
        <f>Kérdőívek!A136</f>
        <v>26) első álma (Állítsd sorrendbe Don Bosco életének fontosabb eseményeit!)</v>
      </c>
      <c r="B136" s="33">
        <f>Kérdőívek!B136</f>
        <v>1</v>
      </c>
      <c r="C136" s="15">
        <f>IF(Kérdőívek!C136=Kérdőívek!$B136,0.5,0)</f>
        <v>0.5</v>
      </c>
      <c r="D136" s="15">
        <f>IF(Kérdőívek!D136=Kérdőívek!$B136,0.5,0)</f>
        <v>0</v>
      </c>
      <c r="E136" s="15">
        <f>IF(Kérdőívek!E136=Kérdőívek!$B136,0.5,0)</f>
        <v>0.5</v>
      </c>
      <c r="F136" s="15">
        <f>IF(Kérdőívek!F136=Kérdőívek!$B136,0.5,0)</f>
        <v>0.5</v>
      </c>
      <c r="G136" s="15">
        <f>IF(Kérdőívek!G136=Kérdőívek!$B136,0.5,0)</f>
        <v>0.5</v>
      </c>
      <c r="H136" s="15">
        <f>IF(Kérdőívek!H136=Kérdőívek!$B136,0.5,0)</f>
        <v>0.5</v>
      </c>
      <c r="I136" s="15">
        <f>IF(Kérdőívek!I136=Kérdőívek!$B136,0.5,0)</f>
        <v>0.5</v>
      </c>
      <c r="J136" s="15">
        <f>IF(Kérdőívek!J136=Kérdőívek!$B136,0.5,0)</f>
        <v>0</v>
      </c>
      <c r="K136" s="15">
        <f>IF(Kérdőívek!K136=Kérdőívek!$B136,0.5,0)</f>
        <v>0.5</v>
      </c>
      <c r="L136" s="15">
        <f>IF(Kérdőívek!L136=Kérdőívek!$B136,0.5,0)</f>
        <v>0</v>
      </c>
    </row>
    <row r="137" spans="1:12" x14ac:dyDescent="0.3">
      <c r="A137" s="12" t="str">
        <f>Kérdőívek!A137</f>
        <v>26) a Pinardi ház megvétele (Állítsd sorrendbe Don Bosco életének fontosabb eseményeit!)</v>
      </c>
      <c r="B137" s="33">
        <f>Kérdőívek!B137</f>
        <v>3</v>
      </c>
      <c r="C137" s="15">
        <f>IF(Kérdőívek!C137=Kérdőívek!$B137,0.5,0)</f>
        <v>0</v>
      </c>
      <c r="D137" s="15">
        <f>IF(Kérdőívek!D137=Kérdőívek!$B137,0.5,0)</f>
        <v>0</v>
      </c>
      <c r="E137" s="15">
        <f>IF(Kérdőívek!E137=Kérdőívek!$B137,0.5,0)</f>
        <v>0</v>
      </c>
      <c r="F137" s="15">
        <f>IF(Kérdőívek!F137=Kérdőívek!$B137,0.5,0)</f>
        <v>0.5</v>
      </c>
      <c r="G137" s="15">
        <f>IF(Kérdőívek!G137=Kérdőívek!$B137,0.5,0)</f>
        <v>0.5</v>
      </c>
      <c r="H137" s="15">
        <f>IF(Kérdőívek!H137=Kérdőívek!$B137,0.5,0)</f>
        <v>0.5</v>
      </c>
      <c r="I137" s="15">
        <f>IF(Kérdőívek!I137=Kérdőívek!$B137,0.5,0)</f>
        <v>0.5</v>
      </c>
      <c r="J137" s="15">
        <f>IF(Kérdőívek!J137=Kérdőívek!$B137,0.5,0)</f>
        <v>0</v>
      </c>
      <c r="K137" s="15">
        <f>IF(Kérdőívek!K137=Kérdőívek!$B137,0.5,0)</f>
        <v>0.5</v>
      </c>
      <c r="L137" s="15">
        <f>IF(Kérdőívek!L137=Kérdőívek!$B137,0.5,0)</f>
        <v>0</v>
      </c>
    </row>
    <row r="138" spans="1:12" x14ac:dyDescent="0.3">
      <c r="A138" s="12" t="str">
        <f>Kérdőívek!A138</f>
        <v>26) a Segítő Szűz Mária Leányainak (Don Bosco Nővérek) alapítása (Állítsd sorrendbe Don Bosco életének fontosabb eseményeit!)</v>
      </c>
      <c r="B138" s="33">
        <f>Kérdőívek!B138</f>
        <v>6</v>
      </c>
      <c r="C138" s="15">
        <f>IF(Kérdőívek!C138=Kérdőívek!$B138,0.5,0)</f>
        <v>0.5</v>
      </c>
      <c r="D138" s="15">
        <f>IF(Kérdőívek!D138=Kérdőívek!$B138,0.5,0)</f>
        <v>0</v>
      </c>
      <c r="E138" s="15">
        <f>IF(Kérdőívek!E138=Kérdőívek!$B138,0.5,0)</f>
        <v>0.5</v>
      </c>
      <c r="F138" s="15">
        <f>IF(Kérdőívek!F138=Kérdőívek!$B138,0.5,0)</f>
        <v>0</v>
      </c>
      <c r="G138" s="15">
        <f>IF(Kérdőívek!G138=Kérdőívek!$B138,0.5,0)</f>
        <v>0</v>
      </c>
      <c r="H138" s="15">
        <f>IF(Kérdőívek!H138=Kérdőívek!$B138,0.5,0)</f>
        <v>0</v>
      </c>
      <c r="I138" s="15">
        <f>IF(Kérdőívek!I138=Kérdőívek!$B138,0.5,0)</f>
        <v>0</v>
      </c>
      <c r="J138" s="15">
        <f>IF(Kérdőívek!J138=Kérdőívek!$B138,0.5,0)</f>
        <v>0.5</v>
      </c>
      <c r="K138" s="15">
        <f>IF(Kérdőívek!K138=Kérdőívek!$B138,0.5,0)</f>
        <v>0.5</v>
      </c>
      <c r="L138" s="15">
        <f>IF(Kérdőívek!L138=Kérdőívek!$B138,0.5,0)</f>
        <v>0</v>
      </c>
    </row>
    <row r="139" spans="1:12" x14ac:dyDescent="0.3">
      <c r="A139" s="12" t="str">
        <f>Kérdőívek!A139</f>
        <v>26) XI. Pius pápa szentté avatja Don Boscót (Állítsd sorrendbe Don Bosco életének fontosabb eseményeit!)</v>
      </c>
      <c r="B139" s="33">
        <f>Kérdőívek!B139</f>
        <v>8</v>
      </c>
      <c r="C139" s="15">
        <f>IF(Kérdőívek!C139=Kérdőívek!$B139,0.5,0)</f>
        <v>0.5</v>
      </c>
      <c r="D139" s="15">
        <f>IF(Kérdőívek!D139=Kérdőívek!$B139,0.5,0)</f>
        <v>0</v>
      </c>
      <c r="E139" s="15">
        <f>IF(Kérdőívek!E139=Kérdőívek!$B139,0.5,0)</f>
        <v>0</v>
      </c>
      <c r="F139" s="15">
        <f>IF(Kérdőívek!F139=Kérdőívek!$B139,0.5,0)</f>
        <v>0.5</v>
      </c>
      <c r="G139" s="15">
        <f>IF(Kérdőívek!G139=Kérdőívek!$B139,0.5,0)</f>
        <v>0.5</v>
      </c>
      <c r="H139" s="15">
        <f>IF(Kérdőívek!H139=Kérdőívek!$B139,0.5,0)</f>
        <v>0.5</v>
      </c>
      <c r="I139" s="15">
        <f>IF(Kérdőívek!I139=Kérdőívek!$B139,0.5,0)</f>
        <v>0.5</v>
      </c>
      <c r="J139" s="15">
        <f>IF(Kérdőívek!J139=Kérdőívek!$B139,0.5,0)</f>
        <v>0</v>
      </c>
      <c r="K139" s="15">
        <f>IF(Kérdőívek!K139=Kérdőívek!$B139,0.5,0)</f>
        <v>0.5</v>
      </c>
      <c r="L139" s="15">
        <f>IF(Kérdőívek!L139=Kérdőívek!$B139,0.5,0)</f>
        <v>0</v>
      </c>
    </row>
    <row r="140" spans="1:12" x14ac:dyDescent="0.3">
      <c r="A140" s="12" t="str">
        <f>Kérdőívek!A140</f>
        <v>26) az első misszionáriusok elutazása (Állítsd sorrendbe Don Bosco életének fontosabb eseményeit!)</v>
      </c>
      <c r="B140" s="33">
        <f>Kérdőívek!B140</f>
        <v>7</v>
      </c>
      <c r="C140" s="15">
        <f>IF(Kérdőívek!C140=Kérdőívek!$B140,0.5,0)</f>
        <v>0</v>
      </c>
      <c r="D140" s="15">
        <f>IF(Kérdőívek!D140=Kérdőívek!$B140,0.5,0)</f>
        <v>0</v>
      </c>
      <c r="E140" s="15">
        <f>IF(Kérdőívek!E140=Kérdőívek!$B140,0.5,0)</f>
        <v>0.5</v>
      </c>
      <c r="F140" s="15">
        <f>IF(Kérdőívek!F140=Kérdőívek!$B140,0.5,0)</f>
        <v>0.5</v>
      </c>
      <c r="G140" s="15">
        <f>IF(Kérdőívek!G140=Kérdőívek!$B140,0.5,0)</f>
        <v>0.5</v>
      </c>
      <c r="H140" s="15">
        <f>IF(Kérdőívek!H140=Kérdőívek!$B140,0.5,0)</f>
        <v>0.5</v>
      </c>
      <c r="I140" s="15">
        <f>IF(Kérdőívek!I140=Kérdőívek!$B140,0.5,0)</f>
        <v>0</v>
      </c>
      <c r="J140" s="15">
        <f>IF(Kérdőívek!J140=Kérdőívek!$B140,0.5,0)</f>
        <v>0.5</v>
      </c>
      <c r="K140" s="15">
        <f>IF(Kérdőívek!K140=Kérdőívek!$B140,0.5,0)</f>
        <v>0.5</v>
      </c>
      <c r="L140" s="15">
        <f>IF(Kérdőívek!L140=Kérdőívek!$B140,0.5,0)</f>
        <v>0</v>
      </c>
    </row>
    <row r="141" spans="1:12" x14ac:dyDescent="0.3">
      <c r="A141" s="12" t="str">
        <f>Kérdőívek!A141</f>
        <v>26) Margit mama halála (Állítsd sorrendbe Don Bosco életének fontosabb eseményeit!)</v>
      </c>
      <c r="B141" s="33">
        <f>Kérdőívek!B141</f>
        <v>4</v>
      </c>
      <c r="C141" s="15">
        <f>IF(Kérdőívek!C141=Kérdőívek!$B141,0.5,0)</f>
        <v>0</v>
      </c>
      <c r="D141" s="15">
        <f>IF(Kérdőívek!D141=Kérdőívek!$B141,0.5,0)</f>
        <v>0</v>
      </c>
      <c r="E141" s="15">
        <f>IF(Kérdőívek!E141=Kérdőívek!$B141,0.5,0)</f>
        <v>0</v>
      </c>
      <c r="F141" s="15">
        <f>IF(Kérdőívek!F141=Kérdőívek!$B141,0.5,0)</f>
        <v>0.5</v>
      </c>
      <c r="G141" s="15">
        <f>IF(Kérdőívek!G141=Kérdőívek!$B141,0.5,0)</f>
        <v>0.5</v>
      </c>
      <c r="H141" s="15">
        <f>IF(Kérdőívek!H141=Kérdőívek!$B141,0.5,0)</f>
        <v>0.5</v>
      </c>
      <c r="I141" s="15">
        <f>IF(Kérdőívek!I141=Kérdőívek!$B141,0.5,0)</f>
        <v>0</v>
      </c>
      <c r="J141" s="15">
        <f>IF(Kérdőívek!J141=Kérdőívek!$B141,0.5,0)</f>
        <v>0</v>
      </c>
      <c r="K141" s="15">
        <f>IF(Kérdőívek!K141=Kérdőívek!$B141,0.5,0)</f>
        <v>0</v>
      </c>
      <c r="L141" s="15">
        <f>IF(Kérdőívek!L141=Kérdőívek!$B141,0.5,0)</f>
        <v>0</v>
      </c>
    </row>
    <row r="142" spans="1:12" x14ac:dyDescent="0.3">
      <c r="A142" s="12" t="str">
        <f>Kérdőívek!A142</f>
        <v>26) a Segítő Szűz Mária bazilika felszentelése (Állítsd sorrendbe Don Bosco életének fontosabb eseményeit!)</v>
      </c>
      <c r="B142" s="33">
        <f>Kérdőívek!B142</f>
        <v>5</v>
      </c>
      <c r="C142" s="15">
        <f>IF(Kérdőívek!C142=Kérdőívek!$B142,0.5,0)</f>
        <v>0</v>
      </c>
      <c r="D142" s="15">
        <f>IF(Kérdőívek!D142=Kérdőívek!$B142,0.5,0)</f>
        <v>0.5</v>
      </c>
      <c r="E142" s="15">
        <f>IF(Kérdőívek!E142=Kérdőívek!$B142,0.5,0)</f>
        <v>0.5</v>
      </c>
      <c r="F142" s="15">
        <f>IF(Kérdőívek!F142=Kérdőívek!$B142,0.5,0)</f>
        <v>0</v>
      </c>
      <c r="G142" s="15">
        <f>IF(Kérdőívek!G142=Kérdőívek!$B142,0.5,0)</f>
        <v>0</v>
      </c>
      <c r="H142" s="15">
        <f>IF(Kérdőívek!H142=Kérdőívek!$B142,0.5,0)</f>
        <v>0</v>
      </c>
      <c r="I142" s="15">
        <f>IF(Kérdőívek!I142=Kérdőívek!$B142,0.5,0)</f>
        <v>0</v>
      </c>
      <c r="J142" s="15">
        <f>IF(Kérdőívek!J142=Kérdőívek!$B142,0.5,0)</f>
        <v>0</v>
      </c>
      <c r="K142" s="15">
        <f>IF(Kérdőívek!K142=Kérdőívek!$B142,0.5,0)</f>
        <v>0</v>
      </c>
      <c r="L142" s="15">
        <f>IF(Kérdőívek!L142=Kérdőívek!$B142,0.5,0)</f>
        <v>0.5</v>
      </c>
    </row>
    <row r="143" spans="1:12" x14ac:dyDescent="0.3">
      <c r="A143" s="12" t="str">
        <f>Kérdőívek!A143</f>
        <v>27) Elkezdett mindennap templomba járni (Don Bosco már 9 évesen álmában parancsot kapott: ,,Állj a fiúk élére!''  Hogyan teljesítette a parancsot!  Válaszd ki helyes állításokat!)</v>
      </c>
      <c r="B143" s="33">
        <f>Kérdőívek!B143</f>
        <v>0</v>
      </c>
      <c r="C143" s="15">
        <f>IF(Kérdőívek!C143=Kérdőívek!$B143,0.5,0)</f>
        <v>0.5</v>
      </c>
      <c r="D143" s="15">
        <f>IF(Kérdőívek!D143=Kérdőívek!$B143,0.5,0)</f>
        <v>0.5</v>
      </c>
      <c r="E143" s="15">
        <f>IF(Kérdőívek!E143=Kérdőívek!$B143,0.5,0)</f>
        <v>0</v>
      </c>
      <c r="F143" s="15">
        <f>IF(Kérdőívek!F143=Kérdőívek!$B143,0.5,0)</f>
        <v>0.5</v>
      </c>
      <c r="G143" s="15">
        <f>IF(Kérdőívek!G143=Kérdőívek!$B143,0.5,0)</f>
        <v>0.5</v>
      </c>
      <c r="H143" s="15">
        <f>IF(Kérdőívek!H143=Kérdőívek!$B143,0.5,0)</f>
        <v>0.5</v>
      </c>
      <c r="I143" s="15">
        <f>IF(Kérdőívek!I143=Kérdőívek!$B143,0.5,0)</f>
        <v>0.5</v>
      </c>
      <c r="J143" s="15">
        <f>IF(Kérdőívek!J143=Kérdőívek!$B143,0.5,0)</f>
        <v>0.5</v>
      </c>
      <c r="K143" s="15">
        <f>IF(Kérdőívek!K143=Kérdőívek!$B143,0.5,0)</f>
        <v>0.5</v>
      </c>
      <c r="L143" s="15">
        <f>IF(Kérdőívek!L143=Kérdőívek!$B143,0.5,0)</f>
        <v>0.5</v>
      </c>
    </row>
    <row r="144" spans="1:12" x14ac:dyDescent="0.3">
      <c r="A144" s="12" t="str">
        <f>Kérdőívek!A144</f>
        <v>27) Maga köré gyűjtötte a környékbeli fiúkat (Don Bosco már 9 évesen álmában parancsot kapott: ,,Állj a fiúk élére!''  Hogyan teljesítette a parancsot!  Válaszd ki helyes állításokat!)</v>
      </c>
      <c r="B144" s="33" t="str">
        <f>Kérdőívek!B144</f>
        <v>Maga köré gyűjtötte a környékbeli fiúkat</v>
      </c>
      <c r="C144" s="15">
        <f>IF(Kérdőívek!C144=Kérdőívek!$B144,0.5,0)</f>
        <v>0.5</v>
      </c>
      <c r="D144" s="15">
        <f>IF(Kérdőívek!D144=Kérdőívek!$B144,0.5,0)</f>
        <v>0.5</v>
      </c>
      <c r="E144" s="15">
        <f>IF(Kérdőívek!E144=Kérdőívek!$B144,0.5,0)</f>
        <v>0.5</v>
      </c>
      <c r="F144" s="15">
        <f>IF(Kérdőívek!F144=Kérdőívek!$B144,0.5,0)</f>
        <v>0.5</v>
      </c>
      <c r="G144" s="15">
        <f>IF(Kérdőívek!G144=Kérdőívek!$B144,0.5,0)</f>
        <v>0.5</v>
      </c>
      <c r="H144" s="15">
        <f>IF(Kérdőívek!H144=Kérdőívek!$B144,0.5,0)</f>
        <v>0.5</v>
      </c>
      <c r="I144" s="15">
        <f>IF(Kérdőívek!I144=Kérdőívek!$B144,0.5,0)</f>
        <v>0</v>
      </c>
      <c r="J144" s="15">
        <f>IF(Kérdőívek!J144=Kérdőívek!$B144,0.5,0)</f>
        <v>0.5</v>
      </c>
      <c r="K144" s="15">
        <f>IF(Kérdőívek!K144=Kérdőívek!$B144,0.5,0)</f>
        <v>0.5</v>
      </c>
      <c r="L144" s="15">
        <f>IF(Kérdőívek!L144=Kérdőívek!$B144,0.5,0)</f>
        <v>0.5</v>
      </c>
    </row>
    <row r="145" spans="1:12" x14ac:dyDescent="0.3">
      <c r="A145" s="12" t="str">
        <f>Kérdőívek!A145</f>
        <v>27) Elismételte a templomban hallott prédikációkat (Don Bosco már 9 évesen álmában parancsot kapott: ,,Állj a fiúk élére!''  Hogyan teljesítette a parancsot!  Válaszd ki helyes állításokat!)</v>
      </c>
      <c r="B145" s="33" t="str">
        <f>Kérdőívek!B145</f>
        <v>Elismételte a templomban hallott prédikációkat</v>
      </c>
      <c r="C145" s="15">
        <f>IF(Kérdőívek!C145=Kérdőívek!$B145,0.5,0)</f>
        <v>0</v>
      </c>
      <c r="D145" s="15">
        <f>IF(Kérdőívek!D145=Kérdőívek!$B145,0.5,0)</f>
        <v>0</v>
      </c>
      <c r="E145" s="15">
        <f>IF(Kérdőívek!E145=Kérdőívek!$B145,0.5,0)</f>
        <v>0</v>
      </c>
      <c r="F145" s="15">
        <f>IF(Kérdőívek!F145=Kérdőívek!$B145,0.5,0)</f>
        <v>0.5</v>
      </c>
      <c r="G145" s="15">
        <f>IF(Kérdőívek!G145=Kérdőívek!$B145,0.5,0)</f>
        <v>0.5</v>
      </c>
      <c r="H145" s="15">
        <f>IF(Kérdőívek!H145=Kérdőívek!$B145,0.5,0)</f>
        <v>0.5</v>
      </c>
      <c r="I145" s="15">
        <f>IF(Kérdőívek!I145=Kérdőívek!$B145,0.5,0)</f>
        <v>0</v>
      </c>
      <c r="J145" s="15">
        <f>IF(Kérdőívek!J145=Kérdőívek!$B145,0.5,0)</f>
        <v>0.5</v>
      </c>
      <c r="K145" s="15">
        <f>IF(Kérdőívek!K145=Kérdőívek!$B145,0.5,0)</f>
        <v>0.5</v>
      </c>
      <c r="L145" s="15">
        <f>IF(Kérdőívek!L145=Kérdőívek!$B145,0.5,0)</f>
        <v>0</v>
      </c>
    </row>
    <row r="146" spans="1:12" x14ac:dyDescent="0.3">
      <c r="A146" s="12" t="str">
        <f>Kérdőívek!A146</f>
        <v>27) Sportversenyeket rendezett nekik (Don Bosco már 9 évesen álmában parancsot kapott: ,,Állj a fiúk élére!''  Hogyan teljesítette a parancsot!  Válaszd ki helyes állításokat!)</v>
      </c>
      <c r="B146" s="33">
        <f>Kérdőívek!B146</f>
        <v>0</v>
      </c>
      <c r="C146" s="15">
        <f>IF(Kérdőívek!C146=Kérdőívek!$B146,0.5,0)</f>
        <v>0.5</v>
      </c>
      <c r="D146" s="15">
        <f>IF(Kérdőívek!D146=Kérdőívek!$B146,0.5,0)</f>
        <v>0.5</v>
      </c>
      <c r="E146" s="15">
        <f>IF(Kérdőívek!E146=Kérdőívek!$B146,0.5,0)</f>
        <v>0</v>
      </c>
      <c r="F146" s="15">
        <f>IF(Kérdőívek!F146=Kérdőívek!$B146,0.5,0)</f>
        <v>0.5</v>
      </c>
      <c r="G146" s="15">
        <f>IF(Kérdőívek!G146=Kérdőívek!$B146,0.5,0)</f>
        <v>0.5</v>
      </c>
      <c r="H146" s="15">
        <f>IF(Kérdőívek!H146=Kérdőívek!$B146,0.5,0)</f>
        <v>0.5</v>
      </c>
      <c r="I146" s="15">
        <f>IF(Kérdőívek!I146=Kérdőívek!$B146,0.5,0)</f>
        <v>0</v>
      </c>
      <c r="J146" s="15">
        <f>IF(Kérdőívek!J146=Kérdőívek!$B146,0.5,0)</f>
        <v>0.5</v>
      </c>
      <c r="K146" s="15">
        <f>IF(Kérdőívek!K146=Kérdőívek!$B146,0.5,0)</f>
        <v>0</v>
      </c>
      <c r="L146" s="15">
        <f>IF(Kérdőívek!L146=Kérdőívek!$B146,0.5,0)</f>
        <v>0.5</v>
      </c>
    </row>
    <row r="147" spans="1:12" x14ac:dyDescent="0.3">
      <c r="A147" s="12" t="str">
        <f>Kérdőívek!A147</f>
        <v>27) Tanította olvasni őket (Don Bosco már 9 évesen álmában parancsot kapott: ,,Állj a fiúk élére!''  Hogyan teljesítette a parancsot!  Válaszd ki helyes állításokat!)</v>
      </c>
      <c r="B147" s="33">
        <f>Kérdőívek!B147</f>
        <v>0</v>
      </c>
      <c r="C147" s="15">
        <f>IF(Kérdőívek!C147=Kérdőívek!$B147,0.5,0)</f>
        <v>0</v>
      </c>
      <c r="D147" s="15">
        <f>IF(Kérdőívek!D147=Kérdőívek!$B147,0.5,0)</f>
        <v>0.5</v>
      </c>
      <c r="E147" s="15">
        <f>IF(Kérdőívek!E147=Kérdőívek!$B147,0.5,0)</f>
        <v>0</v>
      </c>
      <c r="F147" s="15">
        <f>IF(Kérdőívek!F147=Kérdőívek!$B147,0.5,0)</f>
        <v>0</v>
      </c>
      <c r="G147" s="15">
        <f>IF(Kérdőívek!G147=Kérdőívek!$B147,0.5,0)</f>
        <v>0</v>
      </c>
      <c r="H147" s="15">
        <f>IF(Kérdőívek!H147=Kérdőívek!$B147,0.5,0)</f>
        <v>0</v>
      </c>
      <c r="I147" s="15">
        <f>IF(Kérdőívek!I147=Kérdőívek!$B147,0.5,0)</f>
        <v>0</v>
      </c>
      <c r="J147" s="15">
        <f>IF(Kérdőívek!J147=Kérdőívek!$B147,0.5,0)</f>
        <v>0</v>
      </c>
      <c r="K147" s="15">
        <f>IF(Kérdőívek!K147=Kérdőívek!$B147,0.5,0)</f>
        <v>0</v>
      </c>
      <c r="L147" s="15">
        <f>IF(Kérdőívek!L147=Kérdőívek!$B147,0.5,0)</f>
        <v>0</v>
      </c>
    </row>
    <row r="148" spans="1:12" x14ac:dyDescent="0.3">
      <c r="A148" s="12" t="str">
        <f>Kérdőívek!A148</f>
        <v>27) Mesélt nekik (Don Bosco már 9 évesen álmában parancsot kapott: ,,Állj a fiúk élére!''  Hogyan teljesítette a parancsot!  Válaszd ki helyes állításokat!)</v>
      </c>
      <c r="B148" s="33" t="str">
        <f>Kérdőívek!B148</f>
        <v>Mesélt nekik</v>
      </c>
      <c r="C148" s="15">
        <f>IF(Kérdőívek!C148=Kérdőívek!$B148,0.5,0)</f>
        <v>0.5</v>
      </c>
      <c r="D148" s="15">
        <f>IF(Kérdőívek!D148=Kérdőívek!$B148,0.5,0)</f>
        <v>0</v>
      </c>
      <c r="E148" s="15">
        <f>IF(Kérdőívek!E148=Kérdőívek!$B148,0.5,0)</f>
        <v>0.5</v>
      </c>
      <c r="F148" s="15">
        <f>IF(Kérdőívek!F148=Kérdőívek!$B148,0.5,0)</f>
        <v>0</v>
      </c>
      <c r="G148" s="15">
        <f>IF(Kérdőívek!G148=Kérdőívek!$B148,0.5,0)</f>
        <v>0</v>
      </c>
      <c r="H148" s="15">
        <f>IF(Kérdőívek!H148=Kérdőívek!$B148,0.5,0)</f>
        <v>0</v>
      </c>
      <c r="I148" s="15">
        <f>IF(Kérdőívek!I148=Kérdőívek!$B148,0.5,0)</f>
        <v>0.5</v>
      </c>
      <c r="J148" s="15">
        <f>IF(Kérdőívek!J148=Kérdőívek!$B148,0.5,0)</f>
        <v>0.5</v>
      </c>
      <c r="K148" s="15">
        <f>IF(Kérdőívek!K148=Kérdőívek!$B148,0.5,0)</f>
        <v>0</v>
      </c>
      <c r="L148" s="15">
        <f>IF(Kérdőívek!L148=Kérdőívek!$B148,0.5,0)</f>
        <v>0.5</v>
      </c>
    </row>
    <row r="149" spans="1:12" x14ac:dyDescent="0.3">
      <c r="A149" s="12" t="str">
        <f>Kérdőívek!A149</f>
        <v>27) Bűvészkedett, mutatványokat mutatott be (Don Bosco már 9 évesen álmában parancsot kapott: ,,Állj a fiúk élére!''  Hogyan teljesítette a parancsot!  Válaszd ki helyes állításokat!)</v>
      </c>
      <c r="B149" s="33" t="str">
        <f>Kérdőívek!B149</f>
        <v>Bűvészkedett, mutatványokat mutatott be</v>
      </c>
      <c r="C149" s="15">
        <f>IF(Kérdőívek!C149=Kérdőívek!$B149,0.5,0)</f>
        <v>0</v>
      </c>
      <c r="D149" s="15">
        <f>IF(Kérdőívek!D149=Kérdőívek!$B149,0.5,0)</f>
        <v>0</v>
      </c>
      <c r="E149" s="15">
        <f>IF(Kérdőívek!E149=Kérdőívek!$B149,0.5,0)</f>
        <v>0</v>
      </c>
      <c r="F149" s="15">
        <f>IF(Kérdőívek!F149=Kérdőívek!$B149,0.5,0)</f>
        <v>0.5</v>
      </c>
      <c r="G149" s="15">
        <f>IF(Kérdőívek!G149=Kérdőívek!$B149,0.5,0)</f>
        <v>0.5</v>
      </c>
      <c r="H149" s="15">
        <f>IF(Kérdőívek!H149=Kérdőívek!$B149,0.5,0)</f>
        <v>0.5</v>
      </c>
      <c r="I149" s="15">
        <f>IF(Kérdőívek!I149=Kérdőívek!$B149,0.5,0)</f>
        <v>0.5</v>
      </c>
      <c r="J149" s="15">
        <f>IF(Kérdőívek!J149=Kérdőívek!$B149,0.5,0)</f>
        <v>0</v>
      </c>
      <c r="K149" s="15">
        <f>IF(Kérdőívek!K149=Kérdőívek!$B149,0.5,0)</f>
        <v>0.5</v>
      </c>
      <c r="L149" s="15">
        <f>IF(Kérdőívek!L149=Kérdőívek!$B149,0.5,0)</f>
        <v>0</v>
      </c>
    </row>
    <row r="150" spans="1:12" x14ac:dyDescent="0.3">
      <c r="A150" s="12" t="str">
        <f>Kérdőívek!A150</f>
        <v>28) klasszikus zenemű (Mi szalézi oratórium?)</v>
      </c>
      <c r="B150" s="33">
        <f>Kérdőívek!B150</f>
        <v>0</v>
      </c>
      <c r="C150" s="15">
        <f>IF(Kérdőívek!C150=Kérdőívek!$B150,0.5,0)</f>
        <v>0.5</v>
      </c>
      <c r="D150" s="15">
        <f>IF(Kérdőívek!D150=Kérdőívek!$B150,0.5,0)</f>
        <v>0.5</v>
      </c>
      <c r="E150" s="15">
        <f>IF(Kérdőívek!E150=Kérdőívek!$B150,0.5,0)</f>
        <v>0.5</v>
      </c>
      <c r="F150" s="15">
        <f>IF(Kérdőívek!F150=Kérdőívek!$B150,0.5,0)</f>
        <v>0.5</v>
      </c>
      <c r="G150" s="15">
        <f>IF(Kérdőívek!G150=Kérdőívek!$B150,0.5,0)</f>
        <v>0.5</v>
      </c>
      <c r="H150" s="15">
        <f>IF(Kérdőívek!H150=Kérdőívek!$B150,0.5,0)</f>
        <v>0.5</v>
      </c>
      <c r="I150" s="15">
        <f>IF(Kérdőívek!I150=Kérdőívek!$B150,0.5,0)</f>
        <v>0.5</v>
      </c>
      <c r="J150" s="15">
        <f>IF(Kérdőívek!J150=Kérdőívek!$B150,0.5,0)</f>
        <v>0</v>
      </c>
      <c r="K150" s="15">
        <f>IF(Kérdőívek!K150=Kérdőívek!$B150,0.5,0)</f>
        <v>0.5</v>
      </c>
      <c r="L150" s="15">
        <f>IF(Kérdőívek!L150=Kérdőívek!$B150,0.5,0)</f>
        <v>0.5</v>
      </c>
    </row>
    <row r="151" spans="1:12" x14ac:dyDescent="0.3">
      <c r="A151" s="12" t="str">
        <f>Kérdőívek!A151</f>
        <v>28) az imádkozás színtere (Mi szalézi oratórium?)</v>
      </c>
      <c r="B151" s="33" t="str">
        <f>Kérdőívek!B151</f>
        <v>az imádkozás színtere</v>
      </c>
      <c r="C151" s="15">
        <f>IF(Kérdőívek!C151=Kérdőívek!$B151,0.5,0)</f>
        <v>0</v>
      </c>
      <c r="D151" s="15">
        <f>IF(Kérdőívek!D151=Kérdőívek!$B151,0.5,0)</f>
        <v>0</v>
      </c>
      <c r="E151" s="15">
        <f>IF(Kérdőívek!E151=Kérdőívek!$B151,0.5,0)</f>
        <v>0</v>
      </c>
      <c r="F151" s="15">
        <f>IF(Kérdőívek!F151=Kérdőívek!$B151,0.5,0)</f>
        <v>0</v>
      </c>
      <c r="G151" s="15">
        <f>IF(Kérdőívek!G151=Kérdőívek!$B151,0.5,0)</f>
        <v>0</v>
      </c>
      <c r="H151" s="15">
        <f>IF(Kérdőívek!H151=Kérdőívek!$B151,0.5,0)</f>
        <v>0</v>
      </c>
      <c r="I151" s="15">
        <f>IF(Kérdőívek!I151=Kérdőívek!$B151,0.5,0)</f>
        <v>0.5</v>
      </c>
      <c r="J151" s="15">
        <f>IF(Kérdőívek!J151=Kérdőívek!$B151,0.5,0)</f>
        <v>0.5</v>
      </c>
      <c r="K151" s="15">
        <f>IF(Kérdőívek!K151=Kérdőívek!$B151,0.5,0)</f>
        <v>0</v>
      </c>
      <c r="L151" s="15">
        <f>IF(Kérdőívek!L151=Kérdőívek!$B151,0.5,0)</f>
        <v>0</v>
      </c>
    </row>
    <row r="152" spans="1:12" x14ac:dyDescent="0.3">
      <c r="A152" s="12" t="str">
        <f>Kérdőívek!A152</f>
        <v>28) a játék színtere (Mi szalézi oratórium?)</v>
      </c>
      <c r="B152" s="33" t="str">
        <f>Kérdőívek!B152</f>
        <v>a játék színtere</v>
      </c>
      <c r="C152" s="15">
        <f>IF(Kérdőívek!C152=Kérdőívek!$B152,0.5,0)</f>
        <v>0</v>
      </c>
      <c r="D152" s="15">
        <f>IF(Kérdőívek!D152=Kérdőívek!$B152,0.5,0)</f>
        <v>0</v>
      </c>
      <c r="E152" s="15">
        <f>IF(Kérdőívek!E152=Kérdőívek!$B152,0.5,0)</f>
        <v>0</v>
      </c>
      <c r="F152" s="15">
        <f>IF(Kérdőívek!F152=Kérdőívek!$B152,0.5,0)</f>
        <v>0.5</v>
      </c>
      <c r="G152" s="15">
        <f>IF(Kérdőívek!G152=Kérdőívek!$B152,0.5,0)</f>
        <v>0.5</v>
      </c>
      <c r="H152" s="15">
        <f>IF(Kérdőívek!H152=Kérdőívek!$B152,0.5,0)</f>
        <v>0.5</v>
      </c>
      <c r="I152" s="15">
        <f>IF(Kérdőívek!I152=Kérdőívek!$B152,0.5,0)</f>
        <v>0.5</v>
      </c>
      <c r="J152" s="15">
        <f>IF(Kérdőívek!J152=Kérdőívek!$B152,0.5,0)</f>
        <v>0</v>
      </c>
      <c r="K152" s="15">
        <f>IF(Kérdőívek!K152=Kérdőívek!$B152,0.5,0)</f>
        <v>0.5</v>
      </c>
      <c r="L152" s="15">
        <f>IF(Kérdőívek!L152=Kérdőívek!$B152,0.5,0)</f>
        <v>0</v>
      </c>
    </row>
    <row r="153" spans="1:12" x14ac:dyDescent="0.3">
      <c r="A153" s="12" t="str">
        <f>Kérdőívek!A153</f>
        <v>28) napközis tábor (Mi szalézi oratórium?)</v>
      </c>
      <c r="B153" s="33">
        <f>Kérdőívek!B153</f>
        <v>0</v>
      </c>
      <c r="C153" s="15">
        <f>IF(Kérdőívek!C153=Kérdőívek!$B153,0.5,0)</f>
        <v>0</v>
      </c>
      <c r="D153" s="15">
        <f>IF(Kérdőívek!D153=Kérdőívek!$B153,0.5,0)</f>
        <v>0</v>
      </c>
      <c r="E153" s="15">
        <f>IF(Kérdőívek!E153=Kérdőívek!$B153,0.5,0)</f>
        <v>0.5</v>
      </c>
      <c r="F153" s="15">
        <f>IF(Kérdőívek!F153=Kérdőívek!$B153,0.5,0)</f>
        <v>0</v>
      </c>
      <c r="G153" s="15">
        <f>IF(Kérdőívek!G153=Kérdőívek!$B153,0.5,0)</f>
        <v>0</v>
      </c>
      <c r="H153" s="15">
        <f>IF(Kérdőívek!H153=Kérdőívek!$B153,0.5,0)</f>
        <v>0</v>
      </c>
      <c r="I153" s="15">
        <f>IF(Kérdőívek!I153=Kérdőívek!$B153,0.5,0)</f>
        <v>0</v>
      </c>
      <c r="J153" s="15">
        <f>IF(Kérdőívek!J153=Kérdőívek!$B153,0.5,0)</f>
        <v>0.5</v>
      </c>
      <c r="K153" s="15">
        <f>IF(Kérdőívek!K153=Kérdőívek!$B153,0.5,0)</f>
        <v>0.5</v>
      </c>
      <c r="L153" s="15">
        <f>IF(Kérdőívek!L153=Kérdőívek!$B153,0.5,0)</f>
        <v>0.5</v>
      </c>
    </row>
    <row r="154" spans="1:12" x14ac:dyDescent="0.3">
      <c r="A154" s="12" t="str">
        <f>Kérdőívek!A154</f>
        <v>28) közösségi együttlét és imádkozás (Mi szalézi oratórium?)</v>
      </c>
      <c r="B154" s="33" t="str">
        <f>Kérdőívek!B154</f>
        <v>közösségi együttlét és imádkozás</v>
      </c>
      <c r="C154" s="15">
        <f>IF(Kérdőívek!C154=Kérdőívek!$B154,0.5,0)</f>
        <v>0.5</v>
      </c>
      <c r="D154" s="15">
        <f>IF(Kérdőívek!D154=Kérdőívek!$B154,0.5,0)</f>
        <v>0</v>
      </c>
      <c r="E154" s="15">
        <f>IF(Kérdőívek!E154=Kérdőívek!$B154,0.5,0)</f>
        <v>0</v>
      </c>
      <c r="F154" s="15">
        <f>IF(Kérdőívek!F154=Kérdőívek!$B154,0.5,0)</f>
        <v>0.5</v>
      </c>
      <c r="G154" s="15">
        <f>IF(Kérdőívek!G154=Kérdőívek!$B154,0.5,0)</f>
        <v>0.5</v>
      </c>
      <c r="H154" s="15">
        <f>IF(Kérdőívek!H154=Kérdőívek!$B154,0.5,0)</f>
        <v>0.5</v>
      </c>
      <c r="I154" s="15">
        <f>IF(Kérdőívek!I154=Kérdőívek!$B154,0.5,0)</f>
        <v>0</v>
      </c>
      <c r="J154" s="15">
        <f>IF(Kérdőívek!J154=Kérdőívek!$B154,0.5,0)</f>
        <v>0.5</v>
      </c>
      <c r="K154" s="15">
        <f>IF(Kérdőívek!K154=Kérdőívek!$B154,0.5,0)</f>
        <v>0.5</v>
      </c>
      <c r="L154" s="15">
        <f>IF(Kérdőívek!L154=Kérdőívek!$B154,0.5,0)</f>
        <v>0.5</v>
      </c>
    </row>
    <row r="155" spans="1:12" x14ac:dyDescent="0.3">
      <c r="A155" s="12" t="str">
        <f>Kérdőívek!A155</f>
        <v>28) fiatalok nevelésének helyszíne (Mi szalézi oratórium?)</v>
      </c>
      <c r="B155" s="33" t="str">
        <f>Kérdőívek!B155</f>
        <v>fiatalok nevelésének helyszíne</v>
      </c>
      <c r="C155" s="15">
        <f>IF(Kérdőívek!C155=Kérdőívek!$B155,0.5,0)</f>
        <v>0</v>
      </c>
      <c r="D155" s="15">
        <f>IF(Kérdőívek!D155=Kérdőívek!$B155,0.5,0)</f>
        <v>0</v>
      </c>
      <c r="E155" s="15">
        <f>IF(Kérdőívek!E155=Kérdőívek!$B155,0.5,0)</f>
        <v>0.5</v>
      </c>
      <c r="F155" s="15">
        <f>IF(Kérdőívek!F155=Kérdőívek!$B155,0.5,0)</f>
        <v>0.5</v>
      </c>
      <c r="G155" s="15">
        <f>IF(Kérdőívek!G155=Kérdőívek!$B155,0.5,0)</f>
        <v>0.5</v>
      </c>
      <c r="H155" s="15">
        <f>IF(Kérdőívek!H155=Kérdőívek!$B155,0.5,0)</f>
        <v>0.5</v>
      </c>
      <c r="I155" s="15">
        <f>IF(Kérdőívek!I155=Kérdőívek!$B155,0.5,0)</f>
        <v>0.5</v>
      </c>
      <c r="J155" s="15">
        <f>IF(Kérdőívek!J155=Kérdőívek!$B155,0.5,0)</f>
        <v>0</v>
      </c>
      <c r="K155" s="15">
        <f>IF(Kérdőívek!K155=Kérdőívek!$B155,0.5,0)</f>
        <v>0.5</v>
      </c>
      <c r="L155" s="15">
        <f>IF(Kérdőívek!L155=Kérdőívek!$B155,0.5,0)</f>
        <v>0</v>
      </c>
    </row>
    <row r="156" spans="1:12" x14ac:dyDescent="0.3">
      <c r="A156" s="12" t="str">
        <f>Kérdőívek!A156</f>
        <v>29) Jézus Társasága (Azonosítsd a szerzetesrendeket a nevük rövidítésével!)</v>
      </c>
      <c r="B156" s="33" t="str">
        <f>Kérdőívek!B156</f>
        <v>SJ</v>
      </c>
      <c r="C156" s="15">
        <f>IF(Kérdőívek!C156=Kérdőívek!$B156,0.5,0)</f>
        <v>0</v>
      </c>
      <c r="D156" s="15">
        <f>IF(Kérdőívek!D156=Kérdőívek!$B156,0.5,0)</f>
        <v>0</v>
      </c>
      <c r="E156" s="15">
        <f>IF(Kérdőívek!E156=Kérdőívek!$B156,0.5,0)</f>
        <v>0.5</v>
      </c>
      <c r="F156" s="15">
        <f>IF(Kérdőívek!F156=Kérdőívek!$B156,0.5,0)</f>
        <v>0.5</v>
      </c>
      <c r="G156" s="15">
        <f>IF(Kérdőívek!G156=Kérdőívek!$B156,0.5,0)</f>
        <v>0.5</v>
      </c>
      <c r="H156" s="15">
        <f>IF(Kérdőívek!H156=Kérdőívek!$B156,0.5,0)</f>
        <v>0.5</v>
      </c>
      <c r="I156" s="15">
        <f>IF(Kérdőívek!I156=Kérdőívek!$B156,0.5,0)</f>
        <v>0</v>
      </c>
      <c r="J156" s="15">
        <f>IF(Kérdőívek!J156=Kérdőívek!$B156,0.5,0)</f>
        <v>0.5</v>
      </c>
      <c r="K156" s="15">
        <f>IF(Kérdőívek!K156=Kérdőívek!$B156,0.5,0)</f>
        <v>0.5</v>
      </c>
      <c r="L156" s="15">
        <f>IF(Kérdőívek!L156=Kérdőívek!$B156,0.5,0)</f>
        <v>0.5</v>
      </c>
    </row>
    <row r="157" spans="1:12" x14ac:dyDescent="0.3">
      <c r="A157" s="12" t="str">
        <f>Kérdőívek!A157</f>
        <v>29) Irgalmas Rend (Azonosítsd a szerzetesrendeket a nevük rövidítésével!)</v>
      </c>
      <c r="B157" s="33" t="str">
        <f>Kérdőívek!B157</f>
        <v>OH</v>
      </c>
      <c r="C157" s="15">
        <f>IF(Kérdőívek!C157=Kérdőívek!$B157,0.5,0)</f>
        <v>0</v>
      </c>
      <c r="D157" s="15">
        <f>IF(Kérdőívek!D157=Kérdőívek!$B157,0.5,0)</f>
        <v>0</v>
      </c>
      <c r="E157" s="15">
        <f>IF(Kérdőívek!E157=Kérdőívek!$B157,0.5,0)</f>
        <v>0</v>
      </c>
      <c r="F157" s="15">
        <f>IF(Kérdőívek!F157=Kérdőívek!$B157,0.5,0)</f>
        <v>0.5</v>
      </c>
      <c r="G157" s="15">
        <f>IF(Kérdőívek!G157=Kérdőívek!$B157,0.5,0)</f>
        <v>0.5</v>
      </c>
      <c r="H157" s="15">
        <f>IF(Kérdőívek!H157=Kérdőívek!$B157,0.5,0)</f>
        <v>0.5</v>
      </c>
      <c r="I157" s="15">
        <f>IF(Kérdőívek!I157=Kérdőívek!$B157,0.5,0)</f>
        <v>0</v>
      </c>
      <c r="J157" s="15">
        <f>IF(Kérdőívek!J157=Kérdőívek!$B157,0.5,0)</f>
        <v>0.5</v>
      </c>
      <c r="K157" s="15">
        <f>IF(Kérdőívek!K157=Kérdőívek!$B157,0.5,0)</f>
        <v>0.5</v>
      </c>
      <c r="L157" s="15">
        <f>IF(Kérdőívek!L157=Kérdőívek!$B157,0.5,0)</f>
        <v>0.5</v>
      </c>
    </row>
    <row r="158" spans="1:12" x14ac:dyDescent="0.3">
      <c r="A158" s="12" t="str">
        <f>Kérdőívek!A158</f>
        <v>29) Szent Benedek Rend (Azonosítsd a szerzetesrendeket a nevük rövidítésével!)</v>
      </c>
      <c r="B158" s="33" t="str">
        <f>Kérdőívek!B158</f>
        <v>OSB</v>
      </c>
      <c r="C158" s="15">
        <f>IF(Kérdőívek!C158=Kérdőívek!$B158,0.5,0)</f>
        <v>0.5</v>
      </c>
      <c r="D158" s="15">
        <f>IF(Kérdőívek!D158=Kérdőívek!$B158,0.5,0)</f>
        <v>0</v>
      </c>
      <c r="E158" s="15">
        <f>IF(Kérdőívek!E158=Kérdőívek!$B158,0.5,0)</f>
        <v>0.5</v>
      </c>
      <c r="F158" s="15">
        <f>IF(Kérdőívek!F158=Kérdőívek!$B158,0.5,0)</f>
        <v>0.5</v>
      </c>
      <c r="G158" s="15">
        <f>IF(Kérdőívek!G158=Kérdőívek!$B158,0.5,0)</f>
        <v>0.5</v>
      </c>
      <c r="H158" s="15">
        <f>IF(Kérdőívek!H158=Kérdőívek!$B158,0.5,0)</f>
        <v>0.5</v>
      </c>
      <c r="I158" s="15">
        <f>IF(Kérdőívek!I158=Kérdőívek!$B158,0.5,0)</f>
        <v>0</v>
      </c>
      <c r="J158" s="15">
        <f>IF(Kérdőívek!J158=Kérdőívek!$B158,0.5,0)</f>
        <v>0.5</v>
      </c>
      <c r="K158" s="15">
        <f>IF(Kérdőívek!K158=Kérdőívek!$B158,0.5,0)</f>
        <v>0.5</v>
      </c>
      <c r="L158" s="15">
        <f>IF(Kérdőívek!L158=Kérdőívek!$B158,0.5,0)</f>
        <v>0.5</v>
      </c>
    </row>
    <row r="159" spans="1:12" x14ac:dyDescent="0.3">
      <c r="A159" s="12" t="str">
        <f>Kérdőívek!A159</f>
        <v>29) Don Bosco Szaléziak (Azonosítsd a szerzetesrendeket a nevük rövidítésével!)</v>
      </c>
      <c r="B159" s="33" t="str">
        <f>Kérdőívek!B159</f>
        <v>SDB</v>
      </c>
      <c r="C159" s="15">
        <f>IF(Kérdőívek!C159=Kérdőívek!$B159,0.5,0)</f>
        <v>0.5</v>
      </c>
      <c r="D159" s="15">
        <f>IF(Kérdőívek!D159=Kérdőívek!$B159,0.5,0)</f>
        <v>0.5</v>
      </c>
      <c r="E159" s="15">
        <f>IF(Kérdőívek!E159=Kérdőívek!$B159,0.5,0)</f>
        <v>0.5</v>
      </c>
      <c r="F159" s="15">
        <f>IF(Kérdőívek!F159=Kérdőívek!$B159,0.5,0)</f>
        <v>0.5</v>
      </c>
      <c r="G159" s="15">
        <f>IF(Kérdőívek!G159=Kérdőívek!$B159,0.5,0)</f>
        <v>0.5</v>
      </c>
      <c r="H159" s="15">
        <f>IF(Kérdőívek!H159=Kérdőívek!$B159,0.5,0)</f>
        <v>0.5</v>
      </c>
      <c r="I159" s="15">
        <f>IF(Kérdőívek!I159=Kérdőívek!$B159,0.5,0)</f>
        <v>0.5</v>
      </c>
      <c r="J159" s="15">
        <f>IF(Kérdőívek!J159=Kérdőívek!$B159,0.5,0)</f>
        <v>0.5</v>
      </c>
      <c r="K159" s="15">
        <f>IF(Kérdőívek!K159=Kérdőívek!$B159,0.5,0)</f>
        <v>0.5</v>
      </c>
      <c r="L159" s="15">
        <f>IF(Kérdőívek!L159=Kérdőívek!$B159,0.5,0)</f>
        <v>0.5</v>
      </c>
    </row>
    <row r="160" spans="1:12" x14ac:dyDescent="0.3">
      <c r="A160" s="12" t="str">
        <f>Kérdőívek!A160</f>
        <v>29) Segítő Szűz Mária Leányai (Azonosítsd a szerzetesrendeket a nevük rövidítésével!)</v>
      </c>
      <c r="B160" s="33" t="str">
        <f>Kérdőívek!B160</f>
        <v>FMA</v>
      </c>
      <c r="C160" s="15">
        <f>IF(Kérdőívek!C160=Kérdőívek!$B160,0.5,0)</f>
        <v>0</v>
      </c>
      <c r="D160" s="15">
        <f>IF(Kérdőívek!D160=Kérdőívek!$B160,0.5,0)</f>
        <v>0</v>
      </c>
      <c r="E160" s="15">
        <f>IF(Kérdőívek!E160=Kérdőívek!$B160,0.5,0)</f>
        <v>0</v>
      </c>
      <c r="F160" s="15">
        <f>IF(Kérdőívek!F160=Kérdőívek!$B160,0.5,0)</f>
        <v>0.5</v>
      </c>
      <c r="G160" s="15">
        <f>IF(Kérdőívek!G160=Kérdőívek!$B160,0.5,0)</f>
        <v>0.5</v>
      </c>
      <c r="H160" s="15">
        <f>IF(Kérdőívek!H160=Kérdőívek!$B160,0.5,0)</f>
        <v>0.5</v>
      </c>
      <c r="I160" s="15">
        <f>IF(Kérdőívek!I160=Kérdőívek!$B160,0.5,0)</f>
        <v>0</v>
      </c>
      <c r="J160" s="15">
        <f>IF(Kérdőívek!J160=Kérdőívek!$B160,0.5,0)</f>
        <v>0.5</v>
      </c>
      <c r="K160" s="15">
        <f>IF(Kérdőívek!K160=Kérdőívek!$B160,0.5,0)</f>
        <v>0.5</v>
      </c>
      <c r="L160" s="15">
        <f>IF(Kérdőívek!L160=Kérdőívek!$B160,0.5,0)</f>
        <v>0.5</v>
      </c>
    </row>
    <row r="161" spans="1:12" x14ac:dyDescent="0.3">
      <c r="A161" s="12" t="str">
        <f>Kérdőívek!A161</f>
        <v>30) Don Bosco egyik fő életműve az oratóriumának megalkotása volt. Az oratórium megalapítása és fejlődése a következő helyszínekhez kapcsolódnak.  Melyik a megalakulás és fejlődés helyes sorrendje?</v>
      </c>
      <c r="B161" s="33" t="str">
        <f>Kérdőívek!B161</f>
        <v>Egy templom sekrestyéje - Szent Filoména kórház kápolnája - egy rét - Pinardi ház</v>
      </c>
      <c r="C161" s="15">
        <f>IF(Kérdőívek!C161=Kérdőívek!$B161,1,0)</f>
        <v>0</v>
      </c>
      <c r="D161" s="15">
        <f>IF(Kérdőívek!D161=Kérdőívek!$B161,1,0)</f>
        <v>1</v>
      </c>
      <c r="E161" s="15">
        <f>IF(Kérdőívek!E161=Kérdőívek!$B161,1,0)</f>
        <v>1</v>
      </c>
      <c r="F161" s="15">
        <f>IF(Kérdőívek!F161=Kérdőívek!$B161,1,0)</f>
        <v>1</v>
      </c>
      <c r="G161" s="15">
        <f>IF(Kérdőívek!G161=Kérdőívek!$B161,1,0)</f>
        <v>1</v>
      </c>
      <c r="H161" s="15">
        <f>IF(Kérdőívek!H161=Kérdőívek!$B161,1,0)</f>
        <v>1</v>
      </c>
      <c r="I161" s="15">
        <f>IF(Kérdőívek!I161=Kérdőívek!$B161,1,0)</f>
        <v>1</v>
      </c>
      <c r="J161" s="15">
        <f>IF(Kérdőívek!J161=Kérdőívek!$B161,1,0)</f>
        <v>0</v>
      </c>
      <c r="K161" s="15">
        <f>IF(Kérdőívek!K161=Kérdőívek!$B161,1,0)</f>
        <v>1</v>
      </c>
      <c r="L161" s="15">
        <f>IF(Kérdőívek!L161=Kérdőívek!$B161,1,0)</f>
        <v>0</v>
      </c>
    </row>
    <row r="162" spans="1:12" x14ac:dyDescent="0.3">
      <c r="A162" s="22" t="str">
        <f>Kérdőívek!A162</f>
        <v>Keresztnév, vezetéknév</v>
      </c>
      <c r="B162" s="34" t="str">
        <f>Kérdőívek!B162</f>
        <v>Bózsvári József</v>
      </c>
      <c r="C162" s="23" t="str">
        <f>Kérdőívek!C163</f>
        <v>Tanuló01</v>
      </c>
      <c r="D162" s="23" t="str">
        <f>Kérdőívek!D163</f>
        <v>Tanuló02</v>
      </c>
      <c r="E162" s="23" t="str">
        <f>Kérdőívek!E163</f>
        <v>Tanuló03</v>
      </c>
      <c r="F162" s="23" t="str">
        <f>Kérdőívek!F163</f>
        <v>Tanuló04</v>
      </c>
      <c r="G162" s="23" t="str">
        <f>Kérdőívek!G163</f>
        <v>Tanuló05</v>
      </c>
      <c r="H162" s="23" t="str">
        <f>Kérdőívek!H163</f>
        <v>Tanuló06</v>
      </c>
      <c r="I162" s="23" t="str">
        <f>Kérdőívek!I163</f>
        <v>Tanuló07</v>
      </c>
      <c r="J162" s="23" t="str">
        <f>Kérdőívek!J163</f>
        <v>Tanuló08</v>
      </c>
      <c r="K162" s="23" t="str">
        <f>Kérdőívek!K163</f>
        <v>Tanuló09</v>
      </c>
      <c r="L162" s="23" t="str">
        <f>Kérdőívek!L163</f>
        <v>Tanuló10</v>
      </c>
    </row>
    <row r="163" spans="1:12" x14ac:dyDescent="0.3">
      <c r="A163" s="22" t="str">
        <f>Kérdőívek!A163</f>
        <v>Osztály</v>
      </c>
      <c r="B163" s="34" t="str">
        <f>Kérdőívek!B163</f>
        <v>x</v>
      </c>
      <c r="C163" s="23" t="str">
        <f>Kérdőívek!C164</f>
        <v>10. A</v>
      </c>
      <c r="D163" s="23" t="str">
        <f>Kérdőívek!D164</f>
        <v>10. A</v>
      </c>
      <c r="E163" s="23" t="str">
        <f>Kérdőívek!E164</f>
        <v>10. A</v>
      </c>
      <c r="F163" s="23" t="str">
        <f>Kérdőívek!F164</f>
        <v>10. A</v>
      </c>
      <c r="G163" s="23" t="str">
        <f>Kérdőívek!G164</f>
        <v>10. A</v>
      </c>
      <c r="H163" s="23" t="str">
        <f>Kérdőívek!H164</f>
        <v>10. A</v>
      </c>
      <c r="I163" s="23" t="str">
        <f>Kérdőívek!I164</f>
        <v>10. A</v>
      </c>
      <c r="J163" s="23" t="str">
        <f>Kérdőívek!J164</f>
        <v>10. A</v>
      </c>
      <c r="K163" s="23" t="str">
        <f>Kérdőívek!K164</f>
        <v>10. A</v>
      </c>
      <c r="L163" s="23" t="str">
        <f>Kérdőívek!L164</f>
        <v>10. A</v>
      </c>
    </row>
    <row r="164" spans="1:12" x14ac:dyDescent="0.3">
      <c r="A164" s="25"/>
      <c r="B164" s="35">
        <v>70</v>
      </c>
      <c r="C164" s="16">
        <f t="shared" ref="C164:L164" si="0">SUM(C4:C161)</f>
        <v>35.200000000000003</v>
      </c>
      <c r="D164" s="16">
        <f t="shared" si="0"/>
        <v>43.299999999999969</v>
      </c>
      <c r="E164" s="16">
        <f t="shared" si="0"/>
        <v>30.7</v>
      </c>
      <c r="F164" s="16">
        <f t="shared" si="0"/>
        <v>45.699999999999974</v>
      </c>
      <c r="G164" s="16">
        <f t="shared" si="0"/>
        <v>51.399999999999949</v>
      </c>
      <c r="H164" s="16">
        <f t="shared" si="0"/>
        <v>48.099999999999952</v>
      </c>
      <c r="I164" s="16">
        <f t="shared" si="0"/>
        <v>43.899999999999963</v>
      </c>
      <c r="J164" s="16">
        <f t="shared" si="0"/>
        <v>43.599999999999966</v>
      </c>
      <c r="K164" s="16">
        <f t="shared" si="0"/>
        <v>58.099999999999966</v>
      </c>
      <c r="L164" s="16">
        <f t="shared" si="0"/>
        <v>40.599999999999987</v>
      </c>
    </row>
    <row r="165" spans="1:12" x14ac:dyDescent="0.3">
      <c r="A165" s="26"/>
      <c r="B165" s="36" t="s">
        <v>231</v>
      </c>
      <c r="C165" s="24">
        <f>ROUNDUP(C164/$B$164,2)</f>
        <v>0.51</v>
      </c>
      <c r="D165" s="24">
        <f t="shared" ref="D165:L165" si="1">ROUNDUP(D164/$B$164,2)</f>
        <v>0.62</v>
      </c>
      <c r="E165" s="24">
        <f t="shared" si="1"/>
        <v>0.44</v>
      </c>
      <c r="F165" s="24">
        <f t="shared" si="1"/>
        <v>0.66</v>
      </c>
      <c r="G165" s="24">
        <f t="shared" si="1"/>
        <v>0.74</v>
      </c>
      <c r="H165" s="24">
        <f t="shared" si="1"/>
        <v>0.69000000000000006</v>
      </c>
      <c r="I165" s="24">
        <f t="shared" si="1"/>
        <v>0.63</v>
      </c>
      <c r="J165" s="24">
        <f t="shared" si="1"/>
        <v>0.63</v>
      </c>
      <c r="K165" s="24">
        <f t="shared" si="1"/>
        <v>0.83</v>
      </c>
      <c r="L165" s="24">
        <f t="shared" si="1"/>
        <v>0.57999999999999996</v>
      </c>
    </row>
    <row r="166" spans="1:12" x14ac:dyDescent="0.3">
      <c r="A166" s="26"/>
      <c r="B166" s="36" t="s">
        <v>289</v>
      </c>
      <c r="C166" s="17">
        <f t="shared" ref="C166:L166" si="2">IF(C165&gt;=0.8,5,IF(C165&gt;=0.7,4,IF(C165&gt;=0.6,3,IF(C165&gt;=0.5,2,1))))</f>
        <v>2</v>
      </c>
      <c r="D166" s="17">
        <f t="shared" si="2"/>
        <v>3</v>
      </c>
      <c r="E166" s="17">
        <f t="shared" si="2"/>
        <v>1</v>
      </c>
      <c r="F166" s="17">
        <f t="shared" si="2"/>
        <v>3</v>
      </c>
      <c r="G166" s="17">
        <f t="shared" si="2"/>
        <v>4</v>
      </c>
      <c r="H166" s="17">
        <f t="shared" si="2"/>
        <v>3</v>
      </c>
      <c r="I166" s="17">
        <f t="shared" si="2"/>
        <v>3</v>
      </c>
      <c r="J166" s="17">
        <f t="shared" si="2"/>
        <v>3</v>
      </c>
      <c r="K166" s="17">
        <f t="shared" si="2"/>
        <v>5</v>
      </c>
      <c r="L166" s="17">
        <f t="shared" si="2"/>
        <v>2</v>
      </c>
    </row>
    <row r="168" spans="1:12" x14ac:dyDescent="0.3">
      <c r="C168" s="18">
        <v>5</v>
      </c>
      <c r="D168" s="17">
        <f>COUNTIF(C166:L166,5)</f>
        <v>1</v>
      </c>
      <c r="E168" s="13"/>
    </row>
    <row r="169" spans="1:12" x14ac:dyDescent="0.3">
      <c r="C169" s="18">
        <v>4</v>
      </c>
      <c r="D169" s="17">
        <f>COUNTIF(C166:L166,4)</f>
        <v>1</v>
      </c>
      <c r="E169" s="13"/>
    </row>
    <row r="170" spans="1:12" x14ac:dyDescent="0.3">
      <c r="C170" s="18">
        <v>3</v>
      </c>
      <c r="D170" s="17">
        <f>COUNTIF(D166:L166,3)</f>
        <v>5</v>
      </c>
      <c r="E170" s="13"/>
    </row>
    <row r="171" spans="1:12" x14ac:dyDescent="0.3">
      <c r="C171" s="18">
        <v>2</v>
      </c>
      <c r="D171" s="17">
        <f>COUNTIF(C166:L166,2)</f>
        <v>2</v>
      </c>
      <c r="E171" s="13"/>
    </row>
    <row r="172" spans="1:12" x14ac:dyDescent="0.3">
      <c r="C172" s="18">
        <v>1</v>
      </c>
      <c r="D172" s="17">
        <f>COUNTIF(C166:L166,1)</f>
        <v>1</v>
      </c>
      <c r="E172" s="13"/>
    </row>
    <row r="173" spans="1:12" s="19" customFormat="1" x14ac:dyDescent="0.3">
      <c r="A173" s="13"/>
      <c r="B173" s="37"/>
      <c r="C173" s="18" t="s">
        <v>263</v>
      </c>
      <c r="D173" s="17">
        <f>SUM(D168:D172)</f>
        <v>10</v>
      </c>
      <c r="G173" s="13"/>
      <c r="H173" s="13"/>
      <c r="I173" s="13"/>
      <c r="J173" s="13"/>
      <c r="K173" s="13"/>
      <c r="L173" s="13"/>
    </row>
    <row r="174" spans="1:12" s="19" customFormat="1" x14ac:dyDescent="0.3">
      <c r="A174" s="13"/>
      <c r="B174" s="37"/>
      <c r="C174" s="20" t="s">
        <v>264</v>
      </c>
      <c r="D174" s="21">
        <f>AVERAGE(C166:L166)</f>
        <v>2.9</v>
      </c>
      <c r="G174" s="13"/>
      <c r="H174" s="13"/>
      <c r="I174" s="13"/>
      <c r="J174" s="13"/>
      <c r="K174" s="13"/>
      <c r="L174" s="1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6"/>
  <sheetViews>
    <sheetView view="pageLayout" zoomScale="120" zoomScaleNormal="100" zoomScalePageLayoutView="120" workbookViewId="0">
      <selection activeCell="G25" sqref="G25"/>
    </sheetView>
  </sheetViews>
  <sheetFormatPr defaultRowHeight="15.6" x14ac:dyDescent="0.3"/>
  <cols>
    <col min="1" max="1" width="26.8984375" customWidth="1"/>
    <col min="2" max="4" width="9" style="3"/>
    <col min="5" max="5" width="0" style="3" hidden="1" customWidth="1"/>
    <col min="6" max="6" width="9" style="2"/>
  </cols>
  <sheetData>
    <row r="1" spans="1:6" x14ac:dyDescent="0.3">
      <c r="A1" s="31" t="s">
        <v>270</v>
      </c>
      <c r="B1" s="31"/>
      <c r="C1" s="31"/>
      <c r="D1" s="31"/>
      <c r="E1" s="31"/>
      <c r="F1" s="31"/>
    </row>
    <row r="3" spans="1:6" x14ac:dyDescent="0.3">
      <c r="A3" s="4" t="s">
        <v>265</v>
      </c>
      <c r="B3" s="5" t="s">
        <v>229</v>
      </c>
      <c r="C3" s="5" t="s">
        <v>266</v>
      </c>
      <c r="D3" s="5" t="s">
        <v>267</v>
      </c>
      <c r="E3" s="5"/>
      <c r="F3" s="5" t="s">
        <v>268</v>
      </c>
    </row>
    <row r="4" spans="1:6" x14ac:dyDescent="0.3">
      <c r="A4" s="6" t="s">
        <v>279</v>
      </c>
      <c r="B4" s="7" t="s">
        <v>262</v>
      </c>
      <c r="C4" s="7">
        <v>35.200000000000003</v>
      </c>
      <c r="D4" s="27">
        <v>0.51</v>
      </c>
      <c r="E4" s="7">
        <v>3</v>
      </c>
      <c r="F4" s="5">
        <v>2</v>
      </c>
    </row>
    <row r="5" spans="1:6" x14ac:dyDescent="0.3">
      <c r="A5" s="6" t="s">
        <v>280</v>
      </c>
      <c r="B5" s="7" t="s">
        <v>262</v>
      </c>
      <c r="C5" s="7">
        <v>43.299999999999969</v>
      </c>
      <c r="D5" s="27">
        <v>0.62</v>
      </c>
      <c r="E5" s="7">
        <v>2</v>
      </c>
      <c r="F5" s="5">
        <v>3</v>
      </c>
    </row>
    <row r="6" spans="1:6" x14ac:dyDescent="0.3">
      <c r="A6" s="6" t="s">
        <v>281</v>
      </c>
      <c r="B6" s="7" t="s">
        <v>262</v>
      </c>
      <c r="C6" s="7">
        <v>30.7</v>
      </c>
      <c r="D6" s="27">
        <v>0.44</v>
      </c>
      <c r="E6" s="7">
        <v>3</v>
      </c>
      <c r="F6" s="5">
        <v>1</v>
      </c>
    </row>
    <row r="7" spans="1:6" x14ac:dyDescent="0.3">
      <c r="A7" s="6" t="s">
        <v>282</v>
      </c>
      <c r="B7" s="7" t="s">
        <v>262</v>
      </c>
      <c r="C7" s="7">
        <v>46.199999999999967</v>
      </c>
      <c r="D7" s="27">
        <v>0.66</v>
      </c>
      <c r="E7" s="7">
        <v>4</v>
      </c>
      <c r="F7" s="5">
        <v>4</v>
      </c>
    </row>
    <row r="8" spans="1:6" x14ac:dyDescent="0.3">
      <c r="A8" s="6" t="s">
        <v>283</v>
      </c>
      <c r="B8" s="7" t="s">
        <v>262</v>
      </c>
      <c r="C8" s="7">
        <v>51.399999999999949</v>
      </c>
      <c r="D8" s="27">
        <v>0.74</v>
      </c>
      <c r="E8" s="7">
        <v>4</v>
      </c>
      <c r="F8" s="5">
        <v>4</v>
      </c>
    </row>
    <row r="9" spans="1:6" x14ac:dyDescent="0.3">
      <c r="A9" s="6" t="s">
        <v>284</v>
      </c>
      <c r="B9" s="7" t="s">
        <v>262</v>
      </c>
      <c r="C9" s="7">
        <v>48.599999999999952</v>
      </c>
      <c r="D9" s="27">
        <v>0.7</v>
      </c>
      <c r="E9" s="7">
        <v>2</v>
      </c>
      <c r="F9" s="5">
        <v>4</v>
      </c>
    </row>
    <row r="10" spans="1:6" x14ac:dyDescent="0.3">
      <c r="A10" s="6" t="s">
        <v>285</v>
      </c>
      <c r="B10" s="7" t="s">
        <v>262</v>
      </c>
      <c r="C10" s="7">
        <v>43.899999999999963</v>
      </c>
      <c r="D10" s="27">
        <v>0.63</v>
      </c>
      <c r="E10" s="7">
        <v>3</v>
      </c>
      <c r="F10" s="5">
        <v>3</v>
      </c>
    </row>
    <row r="11" spans="1:6" x14ac:dyDescent="0.3">
      <c r="A11" s="6" t="s">
        <v>286</v>
      </c>
      <c r="B11" s="7" t="s">
        <v>262</v>
      </c>
      <c r="C11" s="7">
        <v>43.599999999999966</v>
      </c>
      <c r="D11" s="27">
        <v>0.63</v>
      </c>
      <c r="E11" s="7">
        <v>4</v>
      </c>
      <c r="F11" s="5">
        <v>3</v>
      </c>
    </row>
    <row r="12" spans="1:6" x14ac:dyDescent="0.3">
      <c r="A12" s="6" t="s">
        <v>287</v>
      </c>
      <c r="B12" s="7" t="s">
        <v>262</v>
      </c>
      <c r="C12" s="7">
        <v>58.1</v>
      </c>
      <c r="D12" s="27">
        <v>0.83</v>
      </c>
      <c r="E12" s="7">
        <v>4</v>
      </c>
      <c r="F12" s="5">
        <v>5</v>
      </c>
    </row>
    <row r="13" spans="1:6" x14ac:dyDescent="0.3">
      <c r="A13" s="6" t="s">
        <v>288</v>
      </c>
      <c r="B13" s="7" t="s">
        <v>262</v>
      </c>
      <c r="C13" s="7">
        <v>40.599999999999987</v>
      </c>
      <c r="D13" s="27">
        <v>0.57999999999999996</v>
      </c>
      <c r="E13" s="7">
        <v>3</v>
      </c>
      <c r="F13" s="5">
        <v>3</v>
      </c>
    </row>
    <row r="14" spans="1:6" x14ac:dyDescent="0.3">
      <c r="A14" s="30" t="s">
        <v>269</v>
      </c>
      <c r="B14" s="30"/>
      <c r="C14" s="10">
        <f>ROUND(AVERAGE(C4:C13),1)</f>
        <v>44.2</v>
      </c>
      <c r="D14" s="28">
        <f>ROUND(AVERAGE(D4:D13),2)</f>
        <v>0.63</v>
      </c>
      <c r="E14" s="10">
        <f>AVERAGE(E4:E13)</f>
        <v>3.2</v>
      </c>
      <c r="F14" s="10">
        <f>ROUND(AVERAGE(F4:F13),1)</f>
        <v>3.2</v>
      </c>
    </row>
    <row r="16" spans="1:6" x14ac:dyDescent="0.3">
      <c r="A16" s="8" t="s">
        <v>271</v>
      </c>
      <c r="B16" s="9" t="s">
        <v>272</v>
      </c>
      <c r="C16" s="9">
        <v>5</v>
      </c>
      <c r="D16" s="29">
        <f>COUNTIF($F$4:$F$13,5)</f>
        <v>1</v>
      </c>
      <c r="E16" s="29">
        <f>COUNTIF(G4:G13,5)</f>
        <v>0</v>
      </c>
      <c r="F16" s="11"/>
    </row>
    <row r="17" spans="1:6" x14ac:dyDescent="0.3">
      <c r="A17" s="1"/>
      <c r="B17" s="5" t="s">
        <v>273</v>
      </c>
      <c r="C17" s="9">
        <v>4</v>
      </c>
      <c r="D17" s="29">
        <f>COUNTIF($F$4:$F$13,4)</f>
        <v>3</v>
      </c>
      <c r="F17" s="11"/>
    </row>
    <row r="18" spans="1:6" x14ac:dyDescent="0.3">
      <c r="A18" s="1"/>
      <c r="B18" s="5" t="s">
        <v>274</v>
      </c>
      <c r="C18" s="9">
        <v>3</v>
      </c>
      <c r="D18" s="29">
        <f>COUNTIF($F$4:$F$13,3)</f>
        <v>4</v>
      </c>
      <c r="F18" s="11"/>
    </row>
    <row r="19" spans="1:6" x14ac:dyDescent="0.3">
      <c r="A19" s="1"/>
      <c r="B19" s="5" t="s">
        <v>275</v>
      </c>
      <c r="C19" s="9">
        <v>2</v>
      </c>
      <c r="D19" s="29">
        <f>COUNTIF($F$4:$F$13,2)</f>
        <v>1</v>
      </c>
      <c r="F19" s="11"/>
    </row>
    <row r="20" spans="1:6" x14ac:dyDescent="0.3">
      <c r="A20" s="1"/>
      <c r="B20" s="5" t="s">
        <v>276</v>
      </c>
      <c r="C20" s="9">
        <v>1</v>
      </c>
      <c r="D20" s="29">
        <f>COUNTIF($F$4:$F$13,1)</f>
        <v>1</v>
      </c>
      <c r="F20" s="11"/>
    </row>
    <row r="22" spans="1:6" x14ac:dyDescent="0.3">
      <c r="C22" s="3">
        <v>1</v>
      </c>
      <c r="D22" s="3">
        <v>1</v>
      </c>
    </row>
    <row r="23" spans="1:6" x14ac:dyDescent="0.3">
      <c r="C23" s="3">
        <v>2</v>
      </c>
      <c r="D23" s="3">
        <v>23</v>
      </c>
    </row>
    <row r="24" spans="1:6" x14ac:dyDescent="0.3">
      <c r="C24" s="3">
        <v>3</v>
      </c>
      <c r="D24" s="3">
        <v>74</v>
      </c>
    </row>
    <row r="25" spans="1:6" x14ac:dyDescent="0.3">
      <c r="C25" s="3">
        <v>4</v>
      </c>
      <c r="D25" s="3">
        <v>97</v>
      </c>
    </row>
    <row r="26" spans="1:6" x14ac:dyDescent="0.3">
      <c r="C26" s="3">
        <v>5</v>
      </c>
      <c r="D26" s="3">
        <v>11</v>
      </c>
    </row>
  </sheetData>
  <sortState ref="A2:F13">
    <sortCondition ref="B2:B13"/>
    <sortCondition ref="A2:A13"/>
  </sortState>
  <mergeCells count="2">
    <mergeCell ref="A14:B14"/>
    <mergeCell ref="A1:F1"/>
  </mergeCells>
  <printOptions horizontalCentered="1"/>
  <pageMargins left="0.70866141732283472" right="0.70866141732283472" top="0.35433070866141736" bottom="0.35433070866141736" header="0.31496062992125984" footer="0.31496062992125984"/>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Kérdőívek</vt:lpstr>
      <vt:lpstr>Értékelés</vt:lpstr>
      <vt:lpstr>Eredmények</vt:lpstr>
      <vt:lpstr>Eredmények!Nyomtatási_cím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Vizvari Tamas</cp:lastModifiedBy>
  <cp:lastPrinted>2017-03-24T13:10:08Z</cp:lastPrinted>
  <dcterms:created xsi:type="dcterms:W3CDTF">2013-06-08T13:09:49Z</dcterms:created>
  <dcterms:modified xsi:type="dcterms:W3CDTF">2017-10-02T21:29:47Z</dcterms:modified>
</cp:coreProperties>
</file>